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0"/>
  </bookViews>
  <sheets>
    <sheet name="BS" sheetId="1" r:id="rId1"/>
    <sheet name="income" sheetId="2" r:id="rId2"/>
    <sheet name="cash flow" sheetId="3" r:id="rId3"/>
    <sheet name="Equity" sheetId="4" r:id="rId4"/>
  </sheets>
  <definedNames>
    <definedName name="_xlnm.Print_Area" localSheetId="2">'cash flow'!$A:$IV</definedName>
  </definedNames>
  <calcPr fullCalcOnLoad="1"/>
</workbook>
</file>

<file path=xl/sharedStrings.xml><?xml version="1.0" encoding="utf-8"?>
<sst xmlns="http://schemas.openxmlformats.org/spreadsheetml/2006/main" count="155" uniqueCount="116">
  <si>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</si>
  <si>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</si>
  <si>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</si>
  <si>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</si>
  <si>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</si>
  <si>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</si>
  <si>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</si>
  <si>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</si>
  <si>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</si>
  <si>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</si>
  <si>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</si>
  <si>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</si>
  <si>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</si>
  <si>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</si>
  <si>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>Interest received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</si>
  <si>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</si>
  <si>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</si>
  <si>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</si>
  <si>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</si>
  <si>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</si>
  <si>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</si>
  <si>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</si>
  <si>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</si>
  <si>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</si>
  <si>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</si>
  <si>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</si>
  <si>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</si>
  <si>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</si>
  <si>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</si>
  <si>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</si>
  <si>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</si>
  <si>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Other Investments</t>
  </si>
  <si>
    <t>CASH FLOWS FROM OPERATING ACTIVITIES</t>
  </si>
  <si>
    <t>Fixed Deposits</t>
  </si>
  <si>
    <t>-Basic</t>
  </si>
  <si>
    <t>-Diluted</t>
  </si>
  <si>
    <t>Adjustments for non-cash flow:-</t>
  </si>
  <si>
    <t>Fixed deposits/short term placement</t>
  </si>
  <si>
    <t>Other Payables and Accruals</t>
  </si>
  <si>
    <t>CASH FLOWS FROM INVESTING ACTIVITIES</t>
  </si>
  <si>
    <t>CONDENSED CONSOLIDATED INCOME STATEMENTS</t>
  </si>
  <si>
    <t>Year Ended</t>
  </si>
  <si>
    <t>Profit from operations</t>
  </si>
  <si>
    <t>Profit before tax</t>
  </si>
  <si>
    <t>Tax expense</t>
  </si>
  <si>
    <t>Tax Recoverable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</si>
  <si>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</si>
  <si>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</si>
  <si>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</si>
  <si>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</si>
  <si>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</si>
  <si>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Purchase of quoted investments</t>
  </si>
  <si>
    <t>Cash and cash equivalents comprise of:-</t>
  </si>
  <si>
    <t>Net profit for the financial period</t>
  </si>
  <si>
    <t>Cash and bank balances</t>
  </si>
  <si>
    <t>Proceeds from disposal of quoted investments</t>
  </si>
  <si>
    <t>31.12.05</t>
  </si>
  <si>
    <t>Minority interest</t>
  </si>
  <si>
    <t>CASH AND CASH EQUIVALENTS AT END OF FINANCIAL PERIOD</t>
  </si>
  <si>
    <t>CASH AND CASH EQUIVALENTS AT BEGINNING OF FINANCIAL PERIOD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</si>
  <si>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</si>
  <si>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</si>
  <si>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</si>
  <si>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</si>
  <si>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</si>
  <si>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</si>
  <si>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</si>
  <si>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</si>
  <si>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</si>
  <si>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</si>
  <si>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Balance as at 1 January 2005</t>
  </si>
  <si>
    <t>(The Condensed Consolidated Statements of Changes in Equity should be read in conjunction with the Notes</t>
  </si>
  <si>
    <t xml:space="preserve"> to this Interim Financial Report)</t>
  </si>
  <si>
    <t>NET INCREASE IN CASH AND CASH EQUIVALENTS</t>
  </si>
  <si>
    <t>Cash generated from operations</t>
  </si>
  <si>
    <t>Net cash from operating activities</t>
  </si>
  <si>
    <t>Non-Current Assets</t>
  </si>
  <si>
    <t>TOTAL EQUITY</t>
  </si>
  <si>
    <t>Balance as at 1 January 2006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</si>
  <si>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</si>
  <si>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</si>
  <si>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</si>
  <si>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</si>
  <si>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</si>
  <si>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</si>
  <si>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</si>
  <si>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 xml:space="preserve"> this Interim Financial Report)</t>
  </si>
  <si>
    <t xml:space="preserve">(The Condensed Consolidated Balance Sheets should be read in conjunction with the Notes to </t>
  </si>
  <si>
    <t>TOTAL NET ASSETS</t>
  </si>
  <si>
    <t>Cash and Bank Balances</t>
  </si>
  <si>
    <t>Tax Liabilities</t>
  </si>
  <si>
    <t>Purchase of property, plant and equipment</t>
  </si>
  <si>
    <t>Landed Properties and Others</t>
  </si>
  <si>
    <t>Non-Current Assets Held for Sale</t>
  </si>
  <si>
    <t>Total Liabilities</t>
  </si>
  <si>
    <t>Total Assets</t>
  </si>
  <si>
    <t>AS AT 30 JUNE  2006</t>
  </si>
  <si>
    <t>30.06.06</t>
  </si>
  <si>
    <t>(restated)</t>
  </si>
  <si>
    <t>30.06.05</t>
  </si>
  <si>
    <t>FOR THE QUARTER ENDED 30 JUNE  2006</t>
  </si>
  <si>
    <t>6 months</t>
  </si>
  <si>
    <t>ended 30 June 2006</t>
  </si>
  <si>
    <t>Balance as at 30 June 2006</t>
  </si>
  <si>
    <t>Balance as at 30 June 2005</t>
  </si>
  <si>
    <r>
      <t xml:space="preserve">ended 30 June 2005 </t>
    </r>
    <r>
      <rPr>
        <u val="single"/>
        <sz val="10"/>
        <rFont val="Times New Roman"/>
        <family val="1"/>
      </rPr>
      <t>(restated)</t>
    </r>
  </si>
  <si>
    <t>FOR THE QUARTER ENDED 30 JUNE 2006</t>
  </si>
  <si>
    <t>ATTRIBUTABLE TO EQUITY HOLDERS OF THE PARENT</t>
  </si>
  <si>
    <t>MINORITY</t>
  </si>
  <si>
    <t>INTEREST</t>
  </si>
  <si>
    <t>TOTAL</t>
  </si>
  <si>
    <t>EQUITY</t>
  </si>
  <si>
    <t>Net cash from/(used in) investing activities</t>
  </si>
  <si>
    <t>Equity attributable to equity holders of the parent</t>
  </si>
  <si>
    <t>Net assets per share attributable to equity holders of the</t>
  </si>
  <si>
    <t>parent (RM)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</si>
</sst>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19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72" fontId="0" fillId="0" borderId="0" xfId="15" applyNumberFormat="1" applyAlignment="1">
      <alignment/>
    </xf>
    <xf numFmtId="0" fontId="2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172" fontId="3" fillId="0" borderId="0" xfId="15" applyNumberFormat="1" applyFont="1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0" xfId="22" applyNumberFormat="1" applyFont="1">
      <alignment/>
      <protection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172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3" fillId="0" borderId="6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22" applyFont="1" applyBorder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2" applyFont="1" applyAlignment="1">
      <alignment horizontal="left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3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22" applyFont="1" applyAlignment="1">
      <alignment horizontal="left"/>
      <protection/>
    </xf>
    <xf numFmtId="43" fontId="0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72" fontId="3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1.8515625" style="0" customWidth="1"/>
    <col min="6" max="6" width="23.8515625" style="0" customWidth="1"/>
    <col min="7" max="7" width="11.7109375" style="0" customWidth="1"/>
    <col min="8" max="8" width="5.00390625" style="0" customWidth="1"/>
    <col min="9" max="9" width="11.7109375" style="0" customWidth="1"/>
    <col min="10" max="10" width="6.421875" style="0" customWidth="1"/>
    <col min="11" max="11" width="13.7109375" style="0" customWidth="1"/>
    <col min="12" max="12" width="4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H1" s="6"/>
      <c r="I1" s="7"/>
    </row>
    <row r="2" spans="1:9" ht="15">
      <c r="A2" s="8"/>
      <c r="B2" s="8"/>
      <c r="C2" s="6"/>
      <c r="D2" s="6"/>
      <c r="E2" s="6"/>
      <c r="F2" s="6"/>
      <c r="G2" s="7"/>
      <c r="H2" s="6"/>
      <c r="I2" s="7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11" ht="15">
      <c r="A4" s="9" t="s">
        <v>96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  <c r="K4" s="49"/>
    </row>
    <row r="5" spans="1:11" ht="15">
      <c r="A5" s="9"/>
      <c r="B5" s="9"/>
      <c r="C5" s="6"/>
      <c r="D5" s="6"/>
      <c r="E5" s="6"/>
      <c r="F5" s="6"/>
      <c r="G5" s="27" t="s">
        <v>46</v>
      </c>
      <c r="H5" s="53"/>
      <c r="I5" s="27" t="s">
        <v>47</v>
      </c>
      <c r="K5" s="49"/>
    </row>
    <row r="6" spans="1:11" ht="15">
      <c r="A6" s="6"/>
      <c r="B6" s="6"/>
      <c r="C6" s="6"/>
      <c r="D6" s="6"/>
      <c r="E6" s="6"/>
      <c r="F6" s="6"/>
      <c r="G6" s="27" t="s">
        <v>97</v>
      </c>
      <c r="H6" s="53"/>
      <c r="I6" s="27" t="s">
        <v>56</v>
      </c>
      <c r="K6" s="49"/>
    </row>
    <row r="7" spans="1:11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  <c r="K7" s="49"/>
    </row>
    <row r="8" spans="1:11" ht="15">
      <c r="A8" s="6"/>
      <c r="B8" s="6"/>
      <c r="C8" s="6"/>
      <c r="D8" s="6"/>
      <c r="E8" s="6"/>
      <c r="F8" s="6"/>
      <c r="G8" s="27"/>
      <c r="H8" s="53"/>
      <c r="I8" s="74" t="s">
        <v>98</v>
      </c>
      <c r="K8" s="49"/>
    </row>
    <row r="9" spans="1:11" ht="15">
      <c r="A9" s="15" t="s">
        <v>76</v>
      </c>
      <c r="B9" s="15"/>
      <c r="C9" s="6"/>
      <c r="D9" s="6"/>
      <c r="E9" s="6"/>
      <c r="F9" s="6"/>
      <c r="G9" s="27"/>
      <c r="H9" s="53"/>
      <c r="I9" s="27"/>
      <c r="K9" s="40"/>
    </row>
    <row r="10" spans="3:11" ht="15">
      <c r="C10" s="6" t="s">
        <v>5</v>
      </c>
      <c r="D10" s="6"/>
      <c r="E10" s="6"/>
      <c r="F10" s="12"/>
      <c r="G10" s="35">
        <v>2429</v>
      </c>
      <c r="H10" s="6"/>
      <c r="I10" s="35">
        <v>213</v>
      </c>
      <c r="K10" s="35"/>
    </row>
    <row r="11" spans="3:11" ht="15">
      <c r="C11" s="6" t="s">
        <v>31</v>
      </c>
      <c r="D11" s="6"/>
      <c r="E11" s="6"/>
      <c r="F11" s="6"/>
      <c r="G11" s="35">
        <v>7966</v>
      </c>
      <c r="H11" s="52"/>
      <c r="I11" s="35">
        <v>8574</v>
      </c>
      <c r="K11" s="35"/>
    </row>
    <row r="12" spans="1:11" ht="15">
      <c r="A12" s="15"/>
      <c r="B12" s="15"/>
      <c r="C12" s="6"/>
      <c r="D12" s="6"/>
      <c r="E12" s="6"/>
      <c r="F12" s="6"/>
      <c r="G12" s="7"/>
      <c r="H12" s="6"/>
      <c r="I12" s="7"/>
      <c r="K12" s="35"/>
    </row>
    <row r="13" spans="1:11" ht="15">
      <c r="A13" s="15" t="s">
        <v>6</v>
      </c>
      <c r="B13" s="15"/>
      <c r="C13" s="6"/>
      <c r="D13" s="6"/>
      <c r="E13" s="6"/>
      <c r="F13" s="6"/>
      <c r="G13" s="7"/>
      <c r="H13" s="6"/>
      <c r="I13" s="7"/>
      <c r="K13" s="35"/>
    </row>
    <row r="14" spans="1:11" ht="15">
      <c r="A14" s="6"/>
      <c r="B14" s="6"/>
      <c r="C14" s="6" t="s">
        <v>92</v>
      </c>
      <c r="D14" s="6"/>
      <c r="E14" s="6"/>
      <c r="F14" s="6"/>
      <c r="G14" s="10">
        <v>0</v>
      </c>
      <c r="H14" s="52"/>
      <c r="I14" s="10">
        <f>106066-103434</f>
        <v>2632</v>
      </c>
      <c r="K14" s="35"/>
    </row>
    <row r="15" spans="1:11" ht="15">
      <c r="A15" s="6"/>
      <c r="B15" s="6"/>
      <c r="C15" s="6" t="s">
        <v>79</v>
      </c>
      <c r="D15" s="6"/>
      <c r="E15" s="6"/>
      <c r="F15" s="6"/>
      <c r="G15" s="11">
        <v>9478</v>
      </c>
      <c r="H15" s="6"/>
      <c r="I15" s="11">
        <f>541+6725+5541+5028+345</f>
        <v>18180</v>
      </c>
      <c r="K15" s="35"/>
    </row>
    <row r="16" spans="1:11" ht="15">
      <c r="A16" s="6"/>
      <c r="B16" s="6"/>
      <c r="C16" s="6" t="s">
        <v>45</v>
      </c>
      <c r="D16" s="6"/>
      <c r="E16" s="6"/>
      <c r="F16" s="6"/>
      <c r="G16" s="11">
        <v>831</v>
      </c>
      <c r="H16" s="6"/>
      <c r="I16" s="11">
        <v>815</v>
      </c>
      <c r="K16" s="35"/>
    </row>
    <row r="17" spans="1:11" ht="15">
      <c r="A17" s="6"/>
      <c r="B17" s="6"/>
      <c r="C17" s="6" t="s">
        <v>33</v>
      </c>
      <c r="D17" s="6"/>
      <c r="E17" s="6"/>
      <c r="F17" s="6"/>
      <c r="G17" s="11">
        <v>38522</v>
      </c>
      <c r="H17" s="6"/>
      <c r="I17" s="11">
        <v>26450</v>
      </c>
      <c r="K17" s="35"/>
    </row>
    <row r="18" spans="1:11" ht="15">
      <c r="A18" s="6"/>
      <c r="B18" s="6"/>
      <c r="C18" s="6" t="s">
        <v>89</v>
      </c>
      <c r="D18" s="6"/>
      <c r="E18" s="6"/>
      <c r="F18" s="6"/>
      <c r="G18" s="28">
        <v>551</v>
      </c>
      <c r="H18" s="6"/>
      <c r="I18" s="28">
        <v>925</v>
      </c>
      <c r="K18" s="35"/>
    </row>
    <row r="19" spans="1:11" ht="15">
      <c r="A19" s="6"/>
      <c r="B19" s="6"/>
      <c r="C19" s="6"/>
      <c r="D19" s="6"/>
      <c r="E19" s="6"/>
      <c r="F19" s="6"/>
      <c r="G19" s="35">
        <f>SUM(G14:G18)</f>
        <v>49382</v>
      </c>
      <c r="H19" s="6"/>
      <c r="I19" s="35">
        <f>SUM(I14:I18)</f>
        <v>49002</v>
      </c>
      <c r="K19" s="35"/>
    </row>
    <row r="20" spans="1:11" ht="15">
      <c r="A20" s="6"/>
      <c r="B20" s="6"/>
      <c r="C20" s="6"/>
      <c r="D20" s="6"/>
      <c r="E20" s="6"/>
      <c r="F20" s="6"/>
      <c r="G20" s="35"/>
      <c r="H20" s="6"/>
      <c r="I20" s="35"/>
      <c r="K20" s="35"/>
    </row>
    <row r="21" spans="1:11" ht="15">
      <c r="A21" s="15" t="s">
        <v>93</v>
      </c>
      <c r="B21" s="6"/>
      <c r="C21" s="6"/>
      <c r="D21" s="6"/>
      <c r="E21" s="6"/>
      <c r="F21" s="6"/>
      <c r="G21" s="35">
        <v>103434</v>
      </c>
      <c r="H21" s="6"/>
      <c r="I21" s="35">
        <v>103434</v>
      </c>
      <c r="K21" s="35"/>
    </row>
    <row r="22" spans="1:11" ht="15">
      <c r="A22" s="6"/>
      <c r="B22" s="6"/>
      <c r="C22" s="6"/>
      <c r="D22" s="6"/>
      <c r="E22" s="6"/>
      <c r="F22" s="6"/>
      <c r="G22" s="14"/>
      <c r="H22" s="6"/>
      <c r="I22" s="14"/>
      <c r="K22" s="35"/>
    </row>
    <row r="23" spans="1:11" ht="15">
      <c r="A23" s="15" t="s">
        <v>95</v>
      </c>
      <c r="B23" s="6"/>
      <c r="C23" s="6"/>
      <c r="D23" s="6"/>
      <c r="E23" s="6"/>
      <c r="F23" s="6"/>
      <c r="G23" s="71">
        <f>+G21+G19+G11+G10</f>
        <v>163211</v>
      </c>
      <c r="H23" s="52"/>
      <c r="I23" s="71">
        <f>+I21+I19+I11+I10</f>
        <v>161223</v>
      </c>
      <c r="K23" s="35"/>
    </row>
    <row r="24" spans="1:11" ht="15">
      <c r="A24" s="6"/>
      <c r="B24" s="6"/>
      <c r="C24" s="6"/>
      <c r="D24" s="6"/>
      <c r="E24" s="6"/>
      <c r="F24" s="6"/>
      <c r="G24" s="35"/>
      <c r="H24" s="52"/>
      <c r="I24" s="35"/>
      <c r="K24" s="35"/>
    </row>
    <row r="25" spans="1:11" ht="15">
      <c r="A25" s="15" t="s">
        <v>7</v>
      </c>
      <c r="B25" s="6"/>
      <c r="C25" s="6"/>
      <c r="D25" s="6"/>
      <c r="E25" s="6"/>
      <c r="F25" s="6"/>
      <c r="G25" s="35"/>
      <c r="H25" s="52"/>
      <c r="I25" s="35"/>
      <c r="K25" s="35"/>
    </row>
    <row r="26" spans="1:11" ht="15">
      <c r="A26" s="6"/>
      <c r="B26" s="6"/>
      <c r="C26" s="6" t="s">
        <v>38</v>
      </c>
      <c r="D26" s="6"/>
      <c r="E26" s="6"/>
      <c r="F26" s="6"/>
      <c r="G26" s="10">
        <v>5966</v>
      </c>
      <c r="H26" s="52"/>
      <c r="I26" s="10">
        <f>5082+934</f>
        <v>6016</v>
      </c>
      <c r="K26" s="35"/>
    </row>
    <row r="27" spans="1:11" ht="15">
      <c r="A27" s="6"/>
      <c r="B27" s="6"/>
      <c r="C27" s="6" t="s">
        <v>90</v>
      </c>
      <c r="D27" s="6"/>
      <c r="E27" s="6"/>
      <c r="F27" s="6"/>
      <c r="G27" s="28">
        <v>33</v>
      </c>
      <c r="H27" s="52"/>
      <c r="I27" s="28">
        <v>33</v>
      </c>
      <c r="K27" s="35"/>
    </row>
    <row r="28" spans="1:11" ht="15">
      <c r="A28" s="15" t="s">
        <v>94</v>
      </c>
      <c r="B28" s="6"/>
      <c r="C28" s="6"/>
      <c r="D28" s="6"/>
      <c r="E28" s="6"/>
      <c r="F28" s="6"/>
      <c r="G28" s="71">
        <f>SUM(G26:G27)</f>
        <v>5999</v>
      </c>
      <c r="H28" s="6"/>
      <c r="I28" s="71">
        <f>SUM(I26:I27)</f>
        <v>6049</v>
      </c>
      <c r="K28" s="35"/>
    </row>
    <row r="29" spans="1:11" ht="15">
      <c r="A29" s="15"/>
      <c r="B29" s="6"/>
      <c r="C29" s="6"/>
      <c r="D29" s="6"/>
      <c r="E29" s="6"/>
      <c r="F29" s="6"/>
      <c r="G29" s="35"/>
      <c r="H29" s="6"/>
      <c r="I29" s="35"/>
      <c r="K29" s="35"/>
    </row>
    <row r="30" spans="1:11" ht="15.75" thickBot="1">
      <c r="A30" s="15" t="s">
        <v>88</v>
      </c>
      <c r="B30" s="6"/>
      <c r="C30" s="6"/>
      <c r="D30" s="6"/>
      <c r="E30" s="6"/>
      <c r="F30" s="6"/>
      <c r="G30" s="24">
        <f>+G23-G28</f>
        <v>157212</v>
      </c>
      <c r="H30" s="6"/>
      <c r="I30" s="24">
        <f>+I23-I28</f>
        <v>155174</v>
      </c>
      <c r="K30" s="35"/>
    </row>
    <row r="31" spans="1:11" ht="8.25" customHeight="1" thickTop="1">
      <c r="A31" s="6"/>
      <c r="B31" s="6"/>
      <c r="C31" s="6"/>
      <c r="D31" s="6"/>
      <c r="E31" s="6"/>
      <c r="F31" s="6"/>
      <c r="G31" s="35"/>
      <c r="H31" s="52"/>
      <c r="I31" s="35"/>
      <c r="K31" s="35"/>
    </row>
    <row r="32" spans="1:11" ht="15">
      <c r="A32" s="15"/>
      <c r="B32" s="15"/>
      <c r="C32" s="6"/>
      <c r="D32" s="6"/>
      <c r="E32" s="6"/>
      <c r="F32" s="6"/>
      <c r="G32" s="35"/>
      <c r="H32" s="52"/>
      <c r="I32" s="35"/>
      <c r="K32" s="35"/>
    </row>
    <row r="33" spans="1:11" ht="15">
      <c r="A33" s="22" t="s">
        <v>113</v>
      </c>
      <c r="B33" s="15"/>
      <c r="D33" s="6"/>
      <c r="E33" s="6"/>
      <c r="F33" s="6"/>
      <c r="G33" s="52"/>
      <c r="I33" s="35"/>
      <c r="K33" s="35"/>
    </row>
    <row r="34" spans="1:11" ht="15">
      <c r="A34" s="6"/>
      <c r="B34" s="6"/>
      <c r="C34" s="6" t="s">
        <v>8</v>
      </c>
      <c r="D34" s="6"/>
      <c r="E34" s="6"/>
      <c r="F34" s="6"/>
      <c r="G34" s="7">
        <v>75000</v>
      </c>
      <c r="I34" s="7">
        <v>75000</v>
      </c>
      <c r="K34" s="35"/>
    </row>
    <row r="35" spans="1:11" ht="15">
      <c r="A35" s="6"/>
      <c r="B35" s="6"/>
      <c r="C35" s="6" t="s">
        <v>9</v>
      </c>
      <c r="D35" s="6"/>
      <c r="E35" s="6"/>
      <c r="F35" s="6"/>
      <c r="G35" s="14">
        <v>81860</v>
      </c>
      <c r="I35" s="14">
        <f>24367+23000+27124+5484-1</f>
        <v>79974</v>
      </c>
      <c r="K35" s="35"/>
    </row>
    <row r="36" spans="1:11" ht="15">
      <c r="A36" s="6"/>
      <c r="B36" s="6"/>
      <c r="C36" s="6"/>
      <c r="D36" s="6"/>
      <c r="E36" s="6"/>
      <c r="F36" s="6"/>
      <c r="G36" s="35">
        <f>+G35+G34</f>
        <v>156860</v>
      </c>
      <c r="I36" s="35">
        <f>+I35+I34</f>
        <v>154974</v>
      </c>
      <c r="K36" s="35"/>
    </row>
    <row r="37" spans="1:11" ht="15">
      <c r="A37" s="15" t="s">
        <v>57</v>
      </c>
      <c r="B37" s="6"/>
      <c r="C37" s="6"/>
      <c r="D37" s="6"/>
      <c r="E37" s="6"/>
      <c r="F37" s="6"/>
      <c r="G37" s="14">
        <v>352</v>
      </c>
      <c r="I37" s="14">
        <v>200</v>
      </c>
      <c r="K37" s="35"/>
    </row>
    <row r="38" spans="1:11" ht="15">
      <c r="A38" s="6"/>
      <c r="B38" s="6"/>
      <c r="C38" s="6"/>
      <c r="D38" s="6"/>
      <c r="E38" s="6"/>
      <c r="F38" s="6"/>
      <c r="G38" s="35"/>
      <c r="I38" s="35"/>
      <c r="K38" s="35"/>
    </row>
    <row r="39" spans="1:11" ht="15.75" thickBot="1">
      <c r="A39" s="15" t="s">
        <v>77</v>
      </c>
      <c r="B39" s="15"/>
      <c r="C39" s="6"/>
      <c r="D39" s="6"/>
      <c r="E39" s="6"/>
      <c r="F39" s="6"/>
      <c r="G39" s="24">
        <f>+G37+G35+G34</f>
        <v>157212</v>
      </c>
      <c r="I39" s="24">
        <f>+I37+I35+I34</f>
        <v>155174</v>
      </c>
      <c r="K39" s="35"/>
    </row>
    <row r="40" spans="1:11" ht="8.25" customHeight="1" thickTop="1">
      <c r="A40" s="6"/>
      <c r="B40" s="6"/>
      <c r="C40" s="6"/>
      <c r="D40" s="6"/>
      <c r="E40" s="6"/>
      <c r="F40" s="6"/>
      <c r="G40" s="52"/>
      <c r="I40" s="35"/>
      <c r="K40" s="35"/>
    </row>
    <row r="41" spans="1:11" ht="15">
      <c r="A41" s="15"/>
      <c r="B41" s="6"/>
      <c r="C41" s="15"/>
      <c r="D41" s="15"/>
      <c r="E41" s="15"/>
      <c r="F41" s="15"/>
      <c r="G41" s="16"/>
      <c r="H41" s="15"/>
      <c r="I41" s="16"/>
      <c r="K41" s="40"/>
    </row>
    <row r="42" spans="1:11" ht="15">
      <c r="A42" s="6" t="s">
        <v>114</v>
      </c>
      <c r="B42" s="15"/>
      <c r="C42" s="6"/>
      <c r="D42" s="6"/>
      <c r="E42" s="6"/>
      <c r="F42" s="6"/>
      <c r="G42" s="17"/>
      <c r="H42" s="6"/>
      <c r="I42" s="17"/>
      <c r="K42" s="38"/>
    </row>
    <row r="43" spans="1:11" ht="15">
      <c r="A43" s="6" t="s">
        <v>115</v>
      </c>
      <c r="B43" s="15"/>
      <c r="C43" s="6"/>
      <c r="D43" s="6"/>
      <c r="E43" s="6"/>
      <c r="F43" s="6"/>
      <c r="G43" s="17">
        <f>+G36/G34</f>
        <v>2.091466666666667</v>
      </c>
      <c r="H43" s="6"/>
      <c r="I43" s="17">
        <f>+I36/I34</f>
        <v>2.06632</v>
      </c>
      <c r="K43" s="40"/>
    </row>
    <row r="44" spans="1:11" ht="15">
      <c r="A44" s="6"/>
      <c r="B44" s="15"/>
      <c r="C44" s="6"/>
      <c r="D44" s="6"/>
      <c r="E44" s="6"/>
      <c r="F44" s="6"/>
      <c r="G44" s="17"/>
      <c r="H44" s="6"/>
      <c r="I44" s="17"/>
      <c r="K44" s="40"/>
    </row>
    <row r="45" spans="1:11" ht="15">
      <c r="A45" s="58" t="s">
        <v>87</v>
      </c>
      <c r="B45" s="6"/>
      <c r="C45" s="15"/>
      <c r="D45" s="15"/>
      <c r="E45" s="15"/>
      <c r="F45" s="15"/>
      <c r="G45" s="16"/>
      <c r="H45" s="15"/>
      <c r="I45" s="16"/>
      <c r="K45" s="40"/>
    </row>
    <row r="46" spans="1:11" ht="15">
      <c r="A46" s="58" t="s">
        <v>86</v>
      </c>
      <c r="B46" s="58"/>
      <c r="C46" s="15"/>
      <c r="D46" s="15"/>
      <c r="E46" s="15"/>
      <c r="F46" s="15"/>
      <c r="G46" s="16"/>
      <c r="H46" s="15"/>
      <c r="I46" s="16"/>
      <c r="K46" s="40"/>
    </row>
    <row r="47" ht="15">
      <c r="K47" s="40"/>
    </row>
    <row r="48" ht="15">
      <c r="K48" s="40"/>
    </row>
    <row r="49" ht="15">
      <c r="K49" s="40"/>
    </row>
    <row r="50" ht="16.5">
      <c r="K50" s="73"/>
    </row>
    <row r="51" ht="16.5">
      <c r="K51" s="72"/>
    </row>
    <row r="52" ht="16.5">
      <c r="K52" s="72"/>
    </row>
  </sheetData>
  <printOptions/>
  <pageMargins left="1" right="0.75" top="1" bottom="0.7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100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5" t="s">
        <v>28</v>
      </c>
      <c r="G6" s="75"/>
      <c r="H6" s="26"/>
      <c r="I6" s="75" t="s">
        <v>29</v>
      </c>
      <c r="J6" s="75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16</v>
      </c>
      <c r="G7" s="33" t="s">
        <v>24</v>
      </c>
      <c r="H7" s="23"/>
      <c r="I7" s="33" t="s">
        <v>26</v>
      </c>
      <c r="J7" s="33" t="s">
        <v>25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17</v>
      </c>
      <c r="G8" s="33" t="s">
        <v>17</v>
      </c>
      <c r="H8" s="23"/>
      <c r="I8" s="33" t="s">
        <v>41</v>
      </c>
      <c r="J8" s="33" t="s">
        <v>41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97</v>
      </c>
      <c r="G9" s="34" t="s">
        <v>99</v>
      </c>
      <c r="H9" s="23"/>
      <c r="I9" s="34" t="s">
        <v>97</v>
      </c>
      <c r="J9" s="34" t="s">
        <v>99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23" t="s">
        <v>98</v>
      </c>
      <c r="H11" s="20"/>
      <c r="I11" s="33"/>
      <c r="J11" s="23" t="s">
        <v>98</v>
      </c>
      <c r="K11" s="33"/>
      <c r="L11" s="49"/>
      <c r="M11" s="49"/>
      <c r="N11" s="31"/>
      <c r="O11" s="31"/>
      <c r="P11" s="31"/>
      <c r="Q11" s="31"/>
    </row>
    <row r="12" spans="1:17" ht="15">
      <c r="A12" s="20"/>
      <c r="B12" s="20"/>
      <c r="C12" s="20"/>
      <c r="D12" s="20"/>
      <c r="E12" s="20"/>
      <c r="F12" s="33"/>
      <c r="G12" s="33"/>
      <c r="H12" s="20"/>
      <c r="I12" s="33"/>
      <c r="J12" s="33"/>
      <c r="K12" s="33"/>
      <c r="L12" s="49"/>
      <c r="M12" s="49"/>
      <c r="N12" s="31"/>
      <c r="O12" s="31"/>
      <c r="P12" s="31"/>
      <c r="Q12" s="31"/>
    </row>
    <row r="13" spans="1:17" ht="15">
      <c r="A13" s="20" t="s">
        <v>18</v>
      </c>
      <c r="B13" s="20"/>
      <c r="C13" s="20"/>
      <c r="D13" s="20"/>
      <c r="E13" s="20"/>
      <c r="F13" s="7">
        <v>1973</v>
      </c>
      <c r="G13" s="7">
        <v>1551</v>
      </c>
      <c r="H13" s="7"/>
      <c r="I13" s="7">
        <v>3628</v>
      </c>
      <c r="J13" s="7">
        <v>4126</v>
      </c>
      <c r="K13" s="7"/>
      <c r="L13" s="35"/>
      <c r="M13" s="35"/>
      <c r="N13" s="32"/>
      <c r="O13" s="61"/>
      <c r="P13" s="31"/>
      <c r="Q13" s="31"/>
    </row>
    <row r="14" spans="1:17" ht="15">
      <c r="A14" s="20"/>
      <c r="B14" s="20"/>
      <c r="C14" s="20"/>
      <c r="D14" s="20"/>
      <c r="E14" s="20"/>
      <c r="F14" s="7"/>
      <c r="G14" s="7"/>
      <c r="H14" s="7"/>
      <c r="I14" s="7"/>
      <c r="J14" s="7"/>
      <c r="K14" s="7"/>
      <c r="L14" s="35"/>
      <c r="M14" s="35"/>
      <c r="N14" s="32"/>
      <c r="O14" s="31"/>
      <c r="P14" s="31"/>
      <c r="Q14" s="31"/>
    </row>
    <row r="15" spans="1:17" ht="15">
      <c r="A15" s="20" t="s">
        <v>19</v>
      </c>
      <c r="B15" s="20"/>
      <c r="C15" s="20"/>
      <c r="D15" s="20"/>
      <c r="E15" s="29"/>
      <c r="F15" s="35">
        <v>295</v>
      </c>
      <c r="G15" s="35">
        <v>490</v>
      </c>
      <c r="H15" s="35">
        <v>737</v>
      </c>
      <c r="I15" s="35">
        <v>737</v>
      </c>
      <c r="J15" s="35">
        <v>636</v>
      </c>
      <c r="K15" s="35"/>
      <c r="L15" s="35"/>
      <c r="M15" s="35"/>
      <c r="N15" s="32"/>
      <c r="O15" s="61"/>
      <c r="P15" s="31"/>
      <c r="Q15" s="31"/>
    </row>
    <row r="16" spans="1:17" ht="15">
      <c r="A16" s="20"/>
      <c r="B16" s="20"/>
      <c r="C16" s="20"/>
      <c r="D16" s="20"/>
      <c r="E16" s="20"/>
      <c r="F16" s="7"/>
      <c r="G16" s="7"/>
      <c r="H16" s="7"/>
      <c r="I16" s="35"/>
      <c r="J16" s="35"/>
      <c r="K16" s="35"/>
      <c r="L16" s="35"/>
      <c r="M16" s="35"/>
      <c r="N16" s="32"/>
      <c r="O16" s="31"/>
      <c r="P16" s="31"/>
      <c r="Q16" s="31"/>
    </row>
    <row r="17" spans="1:17" ht="15">
      <c r="A17" s="20" t="s">
        <v>20</v>
      </c>
      <c r="B17" s="20"/>
      <c r="C17" s="20"/>
      <c r="D17" s="20"/>
      <c r="E17" s="29"/>
      <c r="F17" s="35">
        <v>-918</v>
      </c>
      <c r="G17" s="35">
        <v>-759</v>
      </c>
      <c r="H17" s="7"/>
      <c r="I17" s="35">
        <v>-1849</v>
      </c>
      <c r="J17" s="35">
        <v>-1194</v>
      </c>
      <c r="K17" s="35"/>
      <c r="L17" s="35"/>
      <c r="M17" s="35"/>
      <c r="N17" s="32"/>
      <c r="O17" s="61"/>
      <c r="P17" s="61"/>
      <c r="Q17" s="31"/>
    </row>
    <row r="18" spans="1:17" ht="15">
      <c r="A18" s="20"/>
      <c r="B18" s="20"/>
      <c r="C18" s="20"/>
      <c r="D18" s="20"/>
      <c r="E18" s="20"/>
      <c r="F18" s="42"/>
      <c r="G18" s="42"/>
      <c r="H18" s="7"/>
      <c r="I18" s="35"/>
      <c r="J18" s="35"/>
      <c r="K18" s="35"/>
      <c r="L18" s="35"/>
      <c r="M18" s="35"/>
      <c r="N18" s="32"/>
      <c r="O18" s="31"/>
      <c r="P18" s="61"/>
      <c r="Q18" s="31"/>
    </row>
    <row r="19" spans="1:17" ht="15">
      <c r="A19" s="20" t="s">
        <v>21</v>
      </c>
      <c r="B19" s="20"/>
      <c r="C19" s="20"/>
      <c r="D19" s="20"/>
      <c r="E19" s="29"/>
      <c r="F19" s="14">
        <v>-414</v>
      </c>
      <c r="G19" s="14">
        <v>-590</v>
      </c>
      <c r="H19" s="7"/>
      <c r="I19" s="14">
        <v>-478</v>
      </c>
      <c r="J19" s="14">
        <v>-1011</v>
      </c>
      <c r="K19" s="35"/>
      <c r="L19" s="35"/>
      <c r="M19" s="35"/>
      <c r="N19" s="32"/>
      <c r="O19" s="61"/>
      <c r="P19" s="31"/>
      <c r="Q19" s="3"/>
    </row>
    <row r="20" spans="1:17" ht="15">
      <c r="A20" s="20"/>
      <c r="B20" s="20"/>
      <c r="C20" s="20"/>
      <c r="D20" s="20"/>
      <c r="E20" s="20"/>
      <c r="F20" s="7"/>
      <c r="G20" s="7"/>
      <c r="H20" s="7"/>
      <c r="I20" s="35"/>
      <c r="J20" s="35"/>
      <c r="K20" s="35"/>
      <c r="L20" s="35"/>
      <c r="M20" s="35"/>
      <c r="N20" s="32"/>
      <c r="O20" s="31"/>
      <c r="P20" s="31"/>
      <c r="Q20" s="31"/>
    </row>
    <row r="21" spans="1:17" ht="15">
      <c r="A21" s="22" t="s">
        <v>42</v>
      </c>
      <c r="B21" s="20"/>
      <c r="C21" s="20"/>
      <c r="D21" s="20"/>
      <c r="E21" s="20"/>
      <c r="F21" s="7">
        <f>SUM(F13:F19)</f>
        <v>936</v>
      </c>
      <c r="G21" s="7">
        <f>SUM(G13:G19)</f>
        <v>692</v>
      </c>
      <c r="H21" s="7"/>
      <c r="I21" s="7">
        <f>SUM(I13:I19)</f>
        <v>2038</v>
      </c>
      <c r="J21" s="7">
        <f>SUM(J13:J19)</f>
        <v>2557</v>
      </c>
      <c r="K21" s="35"/>
      <c r="L21" s="35"/>
      <c r="M21" s="35"/>
      <c r="N21" s="32"/>
      <c r="O21" s="31"/>
      <c r="P21" s="31"/>
      <c r="Q21" s="31"/>
    </row>
    <row r="22" spans="1:17" ht="15">
      <c r="A22" s="20"/>
      <c r="B22" s="20"/>
      <c r="C22" s="20"/>
      <c r="D22" s="20"/>
      <c r="E22" s="20"/>
      <c r="F22" s="7"/>
      <c r="G22" s="7"/>
      <c r="H22" s="7"/>
      <c r="I22" s="7"/>
      <c r="J22" s="7"/>
      <c r="K22" s="35"/>
      <c r="L22" s="35"/>
      <c r="M22" s="35"/>
      <c r="N22" s="32"/>
      <c r="O22" s="31"/>
      <c r="P22" s="31"/>
      <c r="Q22" s="31"/>
    </row>
    <row r="23" spans="1:17" ht="15">
      <c r="A23" s="20" t="s">
        <v>22</v>
      </c>
      <c r="B23" s="20"/>
      <c r="C23" s="20"/>
      <c r="D23" s="20"/>
      <c r="E23" s="20"/>
      <c r="F23" s="14">
        <f>+I23-L23</f>
        <v>0</v>
      </c>
      <c r="G23" s="14">
        <v>0</v>
      </c>
      <c r="H23" s="7">
        <v>0</v>
      </c>
      <c r="I23" s="14">
        <v>0</v>
      </c>
      <c r="J23" s="14">
        <v>0</v>
      </c>
      <c r="K23" s="35"/>
      <c r="L23" s="35"/>
      <c r="M23" s="35"/>
      <c r="N23" s="32"/>
      <c r="O23" s="61"/>
      <c r="P23" s="31"/>
      <c r="Q23" s="31"/>
    </row>
    <row r="24" spans="1:17" ht="15">
      <c r="A24" s="20"/>
      <c r="B24" s="20"/>
      <c r="C24" s="20"/>
      <c r="D24" s="20"/>
      <c r="E24" s="20"/>
      <c r="F24" s="35"/>
      <c r="G24" s="35"/>
      <c r="H24" s="7"/>
      <c r="I24" s="35"/>
      <c r="J24" s="35"/>
      <c r="K24" s="35"/>
      <c r="L24" s="35"/>
      <c r="M24" s="35"/>
      <c r="N24" s="32"/>
      <c r="O24" s="31"/>
      <c r="P24" s="31"/>
      <c r="Q24" s="31"/>
    </row>
    <row r="25" spans="1:17" ht="15">
      <c r="A25" s="22" t="s">
        <v>43</v>
      </c>
      <c r="B25" s="20"/>
      <c r="C25" s="20"/>
      <c r="D25" s="20"/>
      <c r="E25" s="20"/>
      <c r="F25" s="7">
        <f>SUM(F21:F23)</f>
        <v>936</v>
      </c>
      <c r="G25" s="7">
        <f>SUM(G21:G23)</f>
        <v>692</v>
      </c>
      <c r="H25" s="7"/>
      <c r="I25" s="7">
        <f>SUM(I21:I23)</f>
        <v>2038</v>
      </c>
      <c r="J25" s="7">
        <f>SUM(J21:J23)</f>
        <v>2557</v>
      </c>
      <c r="K25" s="35"/>
      <c r="L25" s="35"/>
      <c r="M25" s="35"/>
      <c r="N25" s="32"/>
      <c r="O25" s="31"/>
      <c r="P25" s="31"/>
      <c r="Q25" s="31"/>
    </row>
    <row r="26" spans="1:17" ht="15">
      <c r="A26" s="20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44</v>
      </c>
      <c r="B27" s="20"/>
      <c r="C27" s="20"/>
      <c r="D27" s="20"/>
      <c r="E27" s="20"/>
      <c r="F27" s="14">
        <f>+I27-L27</f>
        <v>0</v>
      </c>
      <c r="G27" s="14">
        <f>+J27-M27</f>
        <v>0</v>
      </c>
      <c r="H27" s="7"/>
      <c r="I27" s="14">
        <v>0</v>
      </c>
      <c r="J27" s="14">
        <v>0</v>
      </c>
      <c r="K27" s="35"/>
      <c r="L27" s="35"/>
      <c r="M27" s="35"/>
      <c r="N27" s="32"/>
      <c r="O27" s="61"/>
      <c r="P27" s="31"/>
      <c r="Q27" s="31"/>
    </row>
    <row r="28" spans="1:17" ht="15">
      <c r="A28" s="20"/>
      <c r="B28" s="20"/>
      <c r="C28" s="20"/>
      <c r="D28" s="20"/>
      <c r="E28" s="20"/>
      <c r="F28" s="7"/>
      <c r="G28" s="7"/>
      <c r="H28" s="7"/>
      <c r="I28" s="7"/>
      <c r="J28" s="7"/>
      <c r="K28" s="35"/>
      <c r="L28" s="35"/>
      <c r="M28" s="35"/>
      <c r="N28" s="32"/>
      <c r="O28" s="31"/>
      <c r="P28" s="31"/>
      <c r="Q28" s="31"/>
    </row>
    <row r="29" spans="1:17" ht="15.75" thickBot="1">
      <c r="A29" s="22" t="s">
        <v>53</v>
      </c>
      <c r="B29" s="20"/>
      <c r="C29" s="20"/>
      <c r="D29" s="20"/>
      <c r="E29" s="20"/>
      <c r="F29" s="24">
        <f>SUM(F25:F27)</f>
        <v>936</v>
      </c>
      <c r="G29" s="24">
        <f>SUM(G25:G27)</f>
        <v>692</v>
      </c>
      <c r="H29" s="35"/>
      <c r="I29" s="24">
        <f>SUM(I25:I27)</f>
        <v>2038</v>
      </c>
      <c r="J29" s="24">
        <f>SUM(J25:J27)</f>
        <v>2557</v>
      </c>
      <c r="K29" s="35"/>
      <c r="L29" s="35"/>
      <c r="M29" s="35"/>
      <c r="N29" s="32"/>
      <c r="O29" s="31"/>
      <c r="P29" s="31"/>
      <c r="Q29" s="31"/>
    </row>
    <row r="30" spans="1:17" ht="15.75" thickTop="1">
      <c r="A30" s="22"/>
      <c r="B30" s="20"/>
      <c r="C30" s="20"/>
      <c r="D30" s="20"/>
      <c r="E30" s="20"/>
      <c r="F30" s="7"/>
      <c r="G30" s="7"/>
      <c r="H30" s="7"/>
      <c r="I30" s="7"/>
      <c r="J30" s="7"/>
      <c r="K30" s="35"/>
      <c r="L30" s="35"/>
      <c r="M30" s="35"/>
      <c r="N30" s="32"/>
      <c r="O30" s="31"/>
      <c r="P30" s="31"/>
      <c r="Q30" s="31"/>
    </row>
    <row r="31" spans="1:17" ht="15">
      <c r="A31" s="22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">
      <c r="A32" s="20" t="s">
        <v>83</v>
      </c>
      <c r="B32" s="20"/>
      <c r="C32" s="20"/>
      <c r="D32" s="20"/>
      <c r="E32" s="20"/>
      <c r="F32" s="7"/>
      <c r="G32" s="7"/>
      <c r="H32" s="7"/>
      <c r="I32" s="7"/>
      <c r="J32" s="7"/>
      <c r="K32" s="35"/>
      <c r="L32" s="35"/>
      <c r="M32" s="35"/>
      <c r="N32" s="32"/>
      <c r="O32" s="31"/>
      <c r="P32" s="31"/>
      <c r="Q32" s="31"/>
    </row>
    <row r="33" spans="1:17" ht="15">
      <c r="A33" s="20" t="s">
        <v>84</v>
      </c>
      <c r="B33" s="20"/>
      <c r="C33" s="20"/>
      <c r="D33" s="20"/>
      <c r="E33" s="20"/>
      <c r="F33" s="7">
        <f>+F29-F34</f>
        <v>856</v>
      </c>
      <c r="G33" s="7">
        <f>+G29-G34</f>
        <v>711</v>
      </c>
      <c r="H33" s="7"/>
      <c r="I33" s="7">
        <f>+I29-I34</f>
        <v>1886</v>
      </c>
      <c r="J33" s="7">
        <f>+J29-J34</f>
        <v>2578</v>
      </c>
      <c r="K33" s="35"/>
      <c r="L33" s="35"/>
      <c r="M33" s="35"/>
      <c r="N33" s="32"/>
      <c r="O33" s="31"/>
      <c r="P33" s="31"/>
      <c r="Q33" s="31"/>
    </row>
    <row r="34" spans="1:17" ht="15">
      <c r="A34" s="20" t="s">
        <v>57</v>
      </c>
      <c r="B34" s="20"/>
      <c r="C34" s="20"/>
      <c r="D34" s="20"/>
      <c r="E34" s="20"/>
      <c r="F34" s="14">
        <v>80</v>
      </c>
      <c r="G34" s="14">
        <v>-19</v>
      </c>
      <c r="H34" s="7">
        <v>152</v>
      </c>
      <c r="I34" s="14">
        <v>152</v>
      </c>
      <c r="J34" s="14">
        <v>-21</v>
      </c>
      <c r="K34" s="35"/>
      <c r="L34" s="35"/>
      <c r="M34" s="35"/>
      <c r="N34" s="32"/>
      <c r="O34" s="31"/>
      <c r="P34" s="31"/>
      <c r="Q34" s="31"/>
    </row>
    <row r="35" spans="1:17" ht="15">
      <c r="A35" s="20"/>
      <c r="B35" s="20"/>
      <c r="C35" s="20"/>
      <c r="D35" s="20"/>
      <c r="E35" s="20"/>
      <c r="F35" s="7"/>
      <c r="G35" s="7"/>
      <c r="H35" s="7"/>
      <c r="I35" s="7"/>
      <c r="J35" s="7"/>
      <c r="K35" s="35"/>
      <c r="L35" s="35"/>
      <c r="M35" s="35"/>
      <c r="N35" s="32"/>
      <c r="O35" s="31"/>
      <c r="P35" s="31"/>
      <c r="Q35" s="31"/>
    </row>
    <row r="36" spans="1:17" ht="15.75" thickBot="1">
      <c r="A36" s="22"/>
      <c r="B36" s="20"/>
      <c r="C36" s="20"/>
      <c r="D36" s="20"/>
      <c r="E36" s="20"/>
      <c r="F36" s="24">
        <f>+F33+F34</f>
        <v>936</v>
      </c>
      <c r="G36" s="24">
        <f>+G33+G34</f>
        <v>692</v>
      </c>
      <c r="H36" s="7"/>
      <c r="I36" s="24">
        <f>+I33+I34</f>
        <v>2038</v>
      </c>
      <c r="J36" s="24">
        <f>+J33+J34</f>
        <v>2557</v>
      </c>
      <c r="K36" s="35"/>
      <c r="L36" s="35"/>
      <c r="M36" s="35"/>
      <c r="N36" s="32"/>
      <c r="O36" s="31"/>
      <c r="P36" s="31"/>
      <c r="Q36" s="31"/>
    </row>
    <row r="37" spans="1:17" ht="15.75" thickTop="1">
      <c r="A37" s="22"/>
      <c r="B37" s="20"/>
      <c r="C37" s="20"/>
      <c r="D37" s="20"/>
      <c r="E37" s="20"/>
      <c r="F37" s="35"/>
      <c r="G37" s="35"/>
      <c r="H37" s="7"/>
      <c r="I37" s="35"/>
      <c r="J37" s="35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20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 t="s">
        <v>85</v>
      </c>
      <c r="B39" s="18"/>
      <c r="C39" s="20"/>
      <c r="D39" s="36" t="s">
        <v>34</v>
      </c>
      <c r="E39" s="20"/>
      <c r="F39" s="38">
        <f>F33/75000*100</f>
        <v>1.1413333333333333</v>
      </c>
      <c r="G39" s="38">
        <f>G33/75000*100</f>
        <v>0.9480000000000001</v>
      </c>
      <c r="H39" s="35"/>
      <c r="I39" s="38">
        <f>I33/75000*100</f>
        <v>2.514666666666667</v>
      </c>
      <c r="J39" s="38">
        <f>J33/75000*100</f>
        <v>3.437333333333333</v>
      </c>
      <c r="K39" s="38"/>
      <c r="L39" s="38"/>
      <c r="M39" s="38"/>
      <c r="N39" s="32"/>
      <c r="O39" s="31"/>
      <c r="P39" s="31"/>
      <c r="Q39" s="31"/>
    </row>
    <row r="40" spans="1:17" ht="15">
      <c r="A40" s="20"/>
      <c r="B40" s="18"/>
      <c r="C40" s="36"/>
      <c r="D40" s="36" t="s">
        <v>35</v>
      </c>
      <c r="E40" s="20"/>
      <c r="F40" s="62" t="s">
        <v>30</v>
      </c>
      <c r="G40" s="62" t="s">
        <v>30</v>
      </c>
      <c r="H40" s="70"/>
      <c r="I40" s="62" t="s">
        <v>30</v>
      </c>
      <c r="J40" s="62" t="s">
        <v>30</v>
      </c>
      <c r="K40" s="39"/>
      <c r="L40" s="62"/>
      <c r="M40" s="62"/>
      <c r="N40" s="32"/>
      <c r="O40" s="31"/>
      <c r="P40" s="31"/>
      <c r="Q40" s="31"/>
    </row>
    <row r="41" spans="1:17" ht="15">
      <c r="A41" s="20"/>
      <c r="B41" s="20"/>
      <c r="C41" s="20"/>
      <c r="D41" s="20"/>
      <c r="E41" s="7"/>
      <c r="F41" s="7"/>
      <c r="G41" s="7"/>
      <c r="H41" s="7"/>
      <c r="I41" s="7"/>
      <c r="J41" s="7"/>
      <c r="K41" s="35"/>
      <c r="L41" s="35"/>
      <c r="M41" s="35"/>
      <c r="N41" s="32"/>
      <c r="O41" s="31"/>
      <c r="P41" s="31"/>
      <c r="Q41" s="31"/>
    </row>
    <row r="42" spans="1:17" ht="15">
      <c r="A42" s="20"/>
      <c r="B42" s="20"/>
      <c r="C42" s="20"/>
      <c r="D42" s="20"/>
      <c r="E42" s="7"/>
      <c r="F42" s="7"/>
      <c r="G42" s="7"/>
      <c r="H42" s="7"/>
      <c r="I42" s="7"/>
      <c r="J42" s="7"/>
      <c r="K42" s="35"/>
      <c r="L42" s="35"/>
      <c r="M42" s="35"/>
      <c r="N42" s="32"/>
      <c r="O42" s="31"/>
      <c r="P42" s="31"/>
      <c r="Q42" s="31"/>
    </row>
    <row r="43" spans="1:17" ht="15">
      <c r="A43" s="6"/>
      <c r="B43" s="20"/>
      <c r="C43" s="20"/>
      <c r="D43" s="20"/>
      <c r="E43" s="20"/>
      <c r="F43" s="20"/>
      <c r="G43" s="25"/>
      <c r="H43" s="20"/>
      <c r="I43" s="20"/>
      <c r="J43" s="20"/>
      <c r="K43" s="40"/>
      <c r="L43" s="40"/>
      <c r="M43" s="40"/>
      <c r="N43" s="32"/>
      <c r="O43" s="31"/>
      <c r="P43" s="31"/>
      <c r="Q43" s="31"/>
    </row>
    <row r="44" spans="1:17" ht="15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40"/>
      <c r="L44" s="40"/>
      <c r="M44" s="40"/>
      <c r="N44" s="32"/>
      <c r="O44" s="31"/>
      <c r="P44" s="31"/>
      <c r="Q44" s="31"/>
    </row>
    <row r="45" spans="1:13" ht="15">
      <c r="A45" s="58" t="s">
        <v>49</v>
      </c>
      <c r="B45" s="20"/>
      <c r="C45" s="20"/>
      <c r="D45" s="20"/>
      <c r="E45" s="20"/>
      <c r="F45" s="20"/>
      <c r="G45" s="37"/>
      <c r="H45" s="20"/>
      <c r="I45" s="20"/>
      <c r="J45" s="20"/>
      <c r="K45" s="40"/>
      <c r="L45" s="40"/>
      <c r="M45" s="37"/>
    </row>
    <row r="46" spans="1:13" ht="15">
      <c r="A46" s="58" t="s">
        <v>48</v>
      </c>
      <c r="B46" s="20"/>
      <c r="C46" s="20"/>
      <c r="D46" s="18"/>
      <c r="E46" s="18"/>
      <c r="F46" s="18"/>
      <c r="G46" s="18"/>
      <c r="H46" s="18"/>
      <c r="I46" s="18"/>
      <c r="J46" s="18"/>
      <c r="K46" s="41"/>
      <c r="L46" s="41"/>
      <c r="M46" s="18"/>
    </row>
    <row r="47" spans="1:14" ht="15">
      <c r="A47" s="6"/>
      <c r="B47" s="20"/>
      <c r="C47" s="20"/>
      <c r="D47" s="20"/>
      <c r="E47" s="20"/>
      <c r="F47" s="20"/>
      <c r="G47" s="20"/>
      <c r="H47" s="20"/>
      <c r="I47" s="20"/>
      <c r="J47" s="20"/>
      <c r="K47" s="40"/>
      <c r="L47" s="40"/>
      <c r="M47" s="20"/>
      <c r="N47" s="4"/>
    </row>
    <row r="48" spans="11:12" ht="12.75">
      <c r="K48" s="31"/>
      <c r="L48" s="31"/>
    </row>
  </sheetData>
  <mergeCells count="2">
    <mergeCell ref="F6:G6"/>
    <mergeCell ref="I6:J6"/>
  </mergeCells>
  <printOptions/>
  <pageMargins left="1.3" right="0.25" top="1" bottom="0.75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0.0039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0"/>
      <c r="N3" s="31"/>
    </row>
    <row r="4" spans="1:15" ht="15">
      <c r="A4" s="22" t="s">
        <v>106</v>
      </c>
      <c r="B4" s="20"/>
      <c r="C4" s="20"/>
      <c r="D4" s="20"/>
      <c r="E4" s="20"/>
      <c r="F4" s="20"/>
      <c r="G4" s="20"/>
      <c r="H4" s="20"/>
      <c r="I4" s="33" t="s">
        <v>101</v>
      </c>
      <c r="J4" s="33"/>
      <c r="K4" s="33" t="s">
        <v>101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97</v>
      </c>
      <c r="J6" s="34"/>
      <c r="K6" s="34" t="s">
        <v>99</v>
      </c>
      <c r="L6" s="20"/>
      <c r="M6" s="49"/>
      <c r="N6" s="31"/>
      <c r="O6" s="31"/>
    </row>
    <row r="7" spans="1:15" ht="15">
      <c r="A7" s="22" t="s">
        <v>32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43</v>
      </c>
      <c r="B8" s="20"/>
      <c r="C8" s="20"/>
      <c r="D8" s="20"/>
      <c r="E8" s="20"/>
      <c r="F8" s="20"/>
      <c r="G8" s="20"/>
      <c r="H8" s="20"/>
      <c r="I8" s="10">
        <f>+income!I29</f>
        <v>2038</v>
      </c>
      <c r="J8" s="35"/>
      <c r="K8" s="10">
        <f>+income!J29</f>
        <v>2557</v>
      </c>
      <c r="L8" s="20"/>
      <c r="M8" s="39"/>
      <c r="N8" s="31"/>
      <c r="O8" s="31"/>
    </row>
    <row r="9" spans="1:15" ht="15">
      <c r="A9" s="20" t="s">
        <v>36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80</v>
      </c>
      <c r="C10" s="20"/>
      <c r="D10" s="20"/>
      <c r="E10" s="20"/>
      <c r="F10" s="20"/>
      <c r="G10" s="20"/>
      <c r="H10" s="20"/>
      <c r="I10" s="11">
        <v>687</v>
      </c>
      <c r="J10" s="35"/>
      <c r="K10" s="11">
        <v>589</v>
      </c>
      <c r="L10" s="20"/>
      <c r="M10" s="39"/>
      <c r="N10" s="31"/>
      <c r="O10" s="31"/>
    </row>
    <row r="11" spans="1:15" ht="15">
      <c r="A11" s="20"/>
      <c r="B11" s="20" t="s">
        <v>27</v>
      </c>
      <c r="C11" s="20"/>
      <c r="D11" s="20"/>
      <c r="E11" s="20"/>
      <c r="F11" s="25"/>
      <c r="G11" s="25"/>
      <c r="H11" s="20"/>
      <c r="I11" s="11">
        <v>-58</v>
      </c>
      <c r="J11" s="35"/>
      <c r="K11" s="11">
        <v>-63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-882</v>
      </c>
      <c r="J12" s="35"/>
      <c r="K12" s="11">
        <v>-139</v>
      </c>
      <c r="L12" s="20"/>
      <c r="M12" s="39"/>
      <c r="N12" s="69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1785</v>
      </c>
      <c r="J13" s="35"/>
      <c r="K13" s="10">
        <f>SUM(K8:K12)</f>
        <v>2944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81</v>
      </c>
      <c r="C16" s="20"/>
      <c r="D16" s="20"/>
      <c r="E16" s="20"/>
      <c r="F16" s="20"/>
      <c r="G16" s="68"/>
      <c r="H16" s="20"/>
      <c r="I16" s="11">
        <v>8988</v>
      </c>
      <c r="J16" s="35">
        <v>4</v>
      </c>
      <c r="K16" s="11">
        <v>4926</v>
      </c>
      <c r="L16" s="20"/>
      <c r="M16" s="39"/>
      <c r="N16" s="39"/>
      <c r="O16" s="31"/>
    </row>
    <row r="17" spans="1:15" ht="15">
      <c r="A17" s="20"/>
      <c r="B17" s="20" t="s">
        <v>82</v>
      </c>
      <c r="C17" s="20"/>
      <c r="D17" s="20"/>
      <c r="E17" s="20"/>
      <c r="F17" s="20"/>
      <c r="G17" s="20"/>
      <c r="H17" s="20"/>
      <c r="I17" s="11">
        <v>-50</v>
      </c>
      <c r="J17" s="35"/>
      <c r="K17" s="11">
        <v>-134</v>
      </c>
      <c r="L17" s="25"/>
      <c r="M17" s="39"/>
      <c r="N17" s="3"/>
      <c r="O17" s="31"/>
    </row>
    <row r="18" spans="1:15" ht="15">
      <c r="A18" s="57" t="s">
        <v>74</v>
      </c>
      <c r="B18" s="20"/>
      <c r="C18" s="20"/>
      <c r="D18" s="20"/>
      <c r="E18" s="20"/>
      <c r="F18" s="20"/>
      <c r="G18" s="20"/>
      <c r="H18" s="20"/>
      <c r="I18" s="10">
        <f>SUM(I13:I17)</f>
        <v>10723</v>
      </c>
      <c r="J18" s="35"/>
      <c r="K18" s="10">
        <f>SUM(K13:K17)</f>
        <v>7736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14</v>
      </c>
      <c r="C20" s="20"/>
      <c r="D20" s="20"/>
      <c r="E20" s="20"/>
      <c r="F20" s="20"/>
      <c r="G20" s="20"/>
      <c r="H20" s="20"/>
      <c r="I20" s="28">
        <v>302</v>
      </c>
      <c r="J20" s="35"/>
      <c r="K20" s="28">
        <v>3</v>
      </c>
      <c r="L20" s="20"/>
      <c r="M20" s="39"/>
      <c r="N20" s="3"/>
      <c r="O20" s="31"/>
    </row>
    <row r="21" spans="1:15" ht="15">
      <c r="A21" s="57" t="s">
        <v>75</v>
      </c>
      <c r="B21" s="20"/>
      <c r="C21" s="20"/>
      <c r="D21" s="20"/>
      <c r="E21" s="20"/>
      <c r="F21" s="20"/>
      <c r="G21" s="20"/>
      <c r="H21" s="20"/>
      <c r="I21" s="35">
        <f>SUM(I18:I20)</f>
        <v>11025</v>
      </c>
      <c r="J21" s="35"/>
      <c r="K21" s="35">
        <f>SUM(K18:K20)</f>
        <v>7739</v>
      </c>
      <c r="L21" s="20"/>
      <c r="M21" s="39"/>
      <c r="N21" s="3"/>
      <c r="O21" s="31"/>
    </row>
    <row r="22" spans="1:15" ht="15">
      <c r="A22" s="20"/>
      <c r="B22" s="20"/>
      <c r="C22" s="20"/>
      <c r="D22" s="20"/>
      <c r="E22" s="20"/>
      <c r="F22" s="20"/>
      <c r="G22" s="20"/>
      <c r="H22" s="20"/>
      <c r="I22" s="35"/>
      <c r="J22" s="35"/>
      <c r="K22" s="35"/>
      <c r="L22" s="40"/>
      <c r="M22" s="39"/>
      <c r="N22" s="3"/>
      <c r="O22" s="31"/>
    </row>
    <row r="23" spans="1:15" ht="15">
      <c r="A23" s="22" t="s">
        <v>39</v>
      </c>
      <c r="B23" s="20"/>
      <c r="C23" s="20"/>
      <c r="D23" s="20"/>
      <c r="E23" s="20"/>
      <c r="F23" s="20"/>
      <c r="G23" s="20"/>
      <c r="H23" s="20"/>
      <c r="I23" s="14"/>
      <c r="J23" s="35"/>
      <c r="K23" s="14"/>
      <c r="L23" s="40"/>
      <c r="M23" s="39"/>
      <c r="N23" s="3"/>
      <c r="O23" s="31"/>
    </row>
    <row r="24" spans="1:15" ht="15">
      <c r="A24" s="20"/>
      <c r="B24" s="20" t="s">
        <v>15</v>
      </c>
      <c r="C24" s="20"/>
      <c r="D24" s="20"/>
      <c r="E24" s="20"/>
      <c r="F24" s="20"/>
      <c r="G24" s="20"/>
      <c r="H24" s="20"/>
      <c r="I24" s="11">
        <v>580</v>
      </c>
      <c r="J24" s="35"/>
      <c r="K24" s="11">
        <v>136</v>
      </c>
      <c r="L24" s="20"/>
      <c r="M24" s="39"/>
      <c r="N24" s="67"/>
      <c r="O24" s="31"/>
    </row>
    <row r="25" spans="1:15" ht="15">
      <c r="A25" s="20"/>
      <c r="B25" s="20" t="s">
        <v>23</v>
      </c>
      <c r="C25" s="20"/>
      <c r="D25" s="20"/>
      <c r="E25" s="20"/>
      <c r="F25" s="20"/>
      <c r="G25" s="20"/>
      <c r="H25" s="20"/>
      <c r="I25" s="11">
        <v>42</v>
      </c>
      <c r="J25" s="35"/>
      <c r="K25" s="11">
        <v>46</v>
      </c>
      <c r="L25" s="20"/>
      <c r="M25" s="39"/>
      <c r="N25" s="3"/>
      <c r="O25" s="31"/>
    </row>
    <row r="26" spans="1:15" ht="15">
      <c r="A26" s="20"/>
      <c r="B26" s="20" t="s">
        <v>55</v>
      </c>
      <c r="C26" s="20"/>
      <c r="D26" s="20"/>
      <c r="E26" s="20"/>
      <c r="F26" s="20"/>
      <c r="G26" s="20"/>
      <c r="H26" s="20"/>
      <c r="I26" s="11">
        <v>1633</v>
      </c>
      <c r="J26" s="35"/>
      <c r="K26" s="11">
        <v>845</v>
      </c>
      <c r="L26" s="20"/>
      <c r="M26" s="39"/>
      <c r="N26" s="67"/>
      <c r="O26" s="31"/>
    </row>
    <row r="27" spans="1:15" ht="15">
      <c r="A27" s="20"/>
      <c r="B27" s="20" t="s">
        <v>91</v>
      </c>
      <c r="C27" s="20"/>
      <c r="D27" s="20"/>
      <c r="E27" s="20"/>
      <c r="F27" s="20"/>
      <c r="G27" s="20"/>
      <c r="H27" s="20"/>
      <c r="I27" s="11">
        <v>-169</v>
      </c>
      <c r="J27" s="35"/>
      <c r="K27" s="11">
        <v>-251</v>
      </c>
      <c r="L27" s="20"/>
      <c r="M27" s="39"/>
      <c r="N27" s="31"/>
      <c r="O27" s="31"/>
    </row>
    <row r="28" spans="1:15" ht="15">
      <c r="A28" s="20"/>
      <c r="B28" s="20" t="s">
        <v>51</v>
      </c>
      <c r="C28" s="20"/>
      <c r="D28" s="20"/>
      <c r="E28" s="20"/>
      <c r="F28" s="20"/>
      <c r="G28" s="20"/>
      <c r="H28" s="20"/>
      <c r="I28" s="28">
        <v>-1413</v>
      </c>
      <c r="J28" s="35"/>
      <c r="K28" s="28">
        <v>-2088</v>
      </c>
      <c r="L28" s="20"/>
      <c r="M28" s="39"/>
      <c r="N28" s="31"/>
      <c r="O28" s="31"/>
    </row>
    <row r="29" spans="1:15" ht="15">
      <c r="A29" s="57" t="s">
        <v>112</v>
      </c>
      <c r="B29" s="20"/>
      <c r="C29" s="20"/>
      <c r="D29" s="20"/>
      <c r="E29" s="20"/>
      <c r="F29" s="20"/>
      <c r="G29" s="20"/>
      <c r="H29" s="20"/>
      <c r="I29" s="35">
        <f>SUM(I24:I28)</f>
        <v>673</v>
      </c>
      <c r="J29" s="35"/>
      <c r="K29" s="35">
        <f>SUM(K24:K28)</f>
        <v>-1312</v>
      </c>
      <c r="L29" s="20"/>
      <c r="M29" s="39"/>
      <c r="N29" s="31"/>
      <c r="O29" s="31"/>
    </row>
    <row r="30" spans="1:15" ht="15">
      <c r="A30" s="20"/>
      <c r="B30" s="20"/>
      <c r="C30" s="20"/>
      <c r="D30" s="20"/>
      <c r="E30" s="20"/>
      <c r="F30" s="20"/>
      <c r="G30" s="20"/>
      <c r="H30" s="20"/>
      <c r="I30" s="7"/>
      <c r="J30" s="35"/>
      <c r="K30" s="7"/>
      <c r="L30" s="20"/>
      <c r="M30" s="39"/>
      <c r="N30" s="31"/>
      <c r="O30" s="31"/>
    </row>
    <row r="31" spans="1:15" ht="15">
      <c r="A31" s="20" t="s">
        <v>73</v>
      </c>
      <c r="B31" s="20"/>
      <c r="C31" s="20"/>
      <c r="D31" s="20"/>
      <c r="E31" s="20"/>
      <c r="F31" s="20"/>
      <c r="G31" s="20"/>
      <c r="H31" s="20"/>
      <c r="I31" s="7">
        <f>+I21+I29</f>
        <v>11698</v>
      </c>
      <c r="J31" s="35"/>
      <c r="K31" s="7">
        <f>+K21+K29</f>
        <v>6427</v>
      </c>
      <c r="L31" s="20"/>
      <c r="M31" s="39"/>
      <c r="N31" s="31"/>
      <c r="O31" s="31"/>
    </row>
    <row r="32" spans="1:15" ht="15">
      <c r="A32" s="20" t="s">
        <v>59</v>
      </c>
      <c r="B32" s="20"/>
      <c r="C32" s="20"/>
      <c r="D32" s="20"/>
      <c r="E32" s="20"/>
      <c r="F32" s="20"/>
      <c r="G32" s="20"/>
      <c r="H32" s="20"/>
      <c r="I32" s="7">
        <v>27375</v>
      </c>
      <c r="J32" s="35"/>
      <c r="K32" s="7">
        <v>5168</v>
      </c>
      <c r="L32" s="20"/>
      <c r="M32" s="39"/>
      <c r="N32" s="31"/>
      <c r="O32" s="31"/>
    </row>
    <row r="33" spans="1:15" ht="15.75" thickBot="1">
      <c r="A33" s="20" t="s">
        <v>58</v>
      </c>
      <c r="B33" s="20"/>
      <c r="C33" s="20"/>
      <c r="D33" s="20"/>
      <c r="E33" s="20"/>
      <c r="F33" s="20"/>
      <c r="G33" s="20"/>
      <c r="H33" s="20"/>
      <c r="I33" s="13">
        <f>+I31+I32</f>
        <v>39073</v>
      </c>
      <c r="J33" s="35"/>
      <c r="K33" s="13">
        <f>+K31+K32</f>
        <v>11595</v>
      </c>
      <c r="L33" s="20"/>
      <c r="M33" s="39"/>
      <c r="N33" s="31"/>
      <c r="O33" s="31"/>
    </row>
    <row r="34" spans="1:15" ht="15.75" thickTop="1">
      <c r="A34" s="20"/>
      <c r="B34" s="20"/>
      <c r="C34" s="20"/>
      <c r="D34" s="20"/>
      <c r="E34" s="20"/>
      <c r="F34" s="20"/>
      <c r="G34" s="20"/>
      <c r="H34" s="25"/>
      <c r="I34" s="7"/>
      <c r="J34" s="35"/>
      <c r="K34" s="7"/>
      <c r="L34" s="20"/>
      <c r="M34" s="39"/>
      <c r="N34" s="31"/>
      <c r="O34" s="31"/>
    </row>
    <row r="35" spans="1:15" ht="15.75">
      <c r="A35" s="56" t="s">
        <v>52</v>
      </c>
      <c r="B35" s="20"/>
      <c r="C35" s="20"/>
      <c r="D35" s="20"/>
      <c r="E35" s="20"/>
      <c r="F35" s="20"/>
      <c r="G35" s="20"/>
      <c r="H35" s="20"/>
      <c r="I35" s="7"/>
      <c r="J35" s="35"/>
      <c r="K35" s="7"/>
      <c r="L35" s="20"/>
      <c r="M35" s="39"/>
      <c r="N35" s="31"/>
      <c r="O35" s="31"/>
    </row>
    <row r="36" spans="2:15" ht="15">
      <c r="B36" s="20" t="s">
        <v>37</v>
      </c>
      <c r="C36" s="20"/>
      <c r="D36" s="20"/>
      <c r="E36" s="20"/>
      <c r="F36" s="20"/>
      <c r="G36" s="20"/>
      <c r="H36" s="20"/>
      <c r="I36" s="10">
        <f>+'BS'!G17</f>
        <v>38522</v>
      </c>
      <c r="J36" s="35"/>
      <c r="K36" s="10">
        <v>11319</v>
      </c>
      <c r="L36" s="20"/>
      <c r="M36" s="39"/>
      <c r="N36" s="31"/>
      <c r="O36" s="31"/>
    </row>
    <row r="37" spans="2:15" ht="15">
      <c r="B37" s="20" t="s">
        <v>54</v>
      </c>
      <c r="C37" s="20"/>
      <c r="D37" s="20"/>
      <c r="E37" s="20"/>
      <c r="F37" s="25"/>
      <c r="G37" s="25"/>
      <c r="H37" s="20"/>
      <c r="I37" s="11">
        <f>+'BS'!G18</f>
        <v>551</v>
      </c>
      <c r="J37" s="35"/>
      <c r="K37" s="11">
        <v>276</v>
      </c>
      <c r="L37" s="20"/>
      <c r="M37" s="39"/>
      <c r="N37" s="31"/>
      <c r="O37" s="31"/>
    </row>
    <row r="38" spans="1:15" ht="15.75" thickBot="1">
      <c r="A38" s="20"/>
      <c r="B38" s="20"/>
      <c r="C38" s="20"/>
      <c r="D38" s="20"/>
      <c r="E38" s="20"/>
      <c r="F38" s="20"/>
      <c r="G38" s="20"/>
      <c r="H38" s="20"/>
      <c r="I38" s="13">
        <f>SUM(I36:I37)</f>
        <v>39073</v>
      </c>
      <c r="J38" s="35"/>
      <c r="K38" s="13">
        <f>SUM(K36:K37)</f>
        <v>11595</v>
      </c>
      <c r="L38" s="20"/>
      <c r="M38" s="39"/>
      <c r="N38" s="31"/>
      <c r="O38" s="31"/>
    </row>
    <row r="39" spans="1:15" ht="15.75" thickTop="1">
      <c r="A39" s="20"/>
      <c r="B39" s="20"/>
      <c r="C39" s="20"/>
      <c r="D39" s="20"/>
      <c r="E39" s="20"/>
      <c r="F39" s="20"/>
      <c r="G39" s="20"/>
      <c r="H39" s="20"/>
      <c r="I39" s="35"/>
      <c r="J39" s="35"/>
      <c r="K39" s="35"/>
      <c r="L39" s="20"/>
      <c r="M39" s="39"/>
      <c r="N39" s="31"/>
      <c r="O39" s="31"/>
    </row>
    <row r="40" spans="1:15" ht="15">
      <c r="A40" s="58" t="s">
        <v>50</v>
      </c>
      <c r="B40" s="26"/>
      <c r="C40" s="26"/>
      <c r="D40" s="26"/>
      <c r="E40" s="26"/>
      <c r="F40" s="26"/>
      <c r="G40" s="26"/>
      <c r="H40" s="26"/>
      <c r="I40" s="7"/>
      <c r="J40" s="35"/>
      <c r="K40" s="7"/>
      <c r="L40" s="20"/>
      <c r="M40" s="39"/>
      <c r="N40" s="31"/>
      <c r="O40" s="31"/>
    </row>
    <row r="41" spans="1:15" ht="15">
      <c r="A41" s="58" t="s">
        <v>48</v>
      </c>
      <c r="B41" s="26"/>
      <c r="C41" s="26"/>
      <c r="D41" s="26"/>
      <c r="E41" s="26"/>
      <c r="F41" s="26"/>
      <c r="G41" s="26"/>
      <c r="H41" s="26"/>
      <c r="I41" s="30"/>
      <c r="J41" s="47"/>
      <c r="K41" s="30"/>
      <c r="L41" s="26"/>
      <c r="M41" s="44"/>
      <c r="N41" s="31"/>
      <c r="O41" s="31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30"/>
      <c r="J42" s="47"/>
      <c r="K42" s="30"/>
      <c r="L42" s="26"/>
      <c r="M42" s="44"/>
      <c r="N42" s="31"/>
      <c r="O42" s="31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30"/>
      <c r="J43" s="47"/>
      <c r="K43" s="30"/>
      <c r="L43" s="26"/>
      <c r="M43" s="44"/>
      <c r="N43" s="31"/>
      <c r="O43" s="31"/>
    </row>
    <row r="44" spans="1:15" ht="15">
      <c r="A44" s="40"/>
      <c r="B44" s="40"/>
      <c r="C44" s="40"/>
      <c r="D44" s="40"/>
      <c r="E44" s="40"/>
      <c r="F44" s="20"/>
      <c r="G44" s="20"/>
      <c r="H44" s="20"/>
      <c r="L44" s="26"/>
      <c r="M44" s="44"/>
      <c r="N44" s="31"/>
      <c r="O44" s="31"/>
    </row>
    <row r="45" spans="1:15" ht="15">
      <c r="A45" s="40"/>
      <c r="B45" s="40"/>
      <c r="C45" s="40"/>
      <c r="D45" s="40"/>
      <c r="E45" s="40"/>
      <c r="F45" s="20"/>
      <c r="G45" s="20"/>
      <c r="H45" s="20"/>
      <c r="I45" s="30"/>
      <c r="J45" s="30"/>
      <c r="K45" s="4"/>
      <c r="M45" s="67"/>
      <c r="N45" s="31"/>
      <c r="O45" s="31"/>
    </row>
    <row r="46" spans="1:15" ht="15">
      <c r="A46" s="40"/>
      <c r="B46" s="40"/>
      <c r="C46" s="40"/>
      <c r="D46" s="40"/>
      <c r="E46" s="35"/>
      <c r="F46" s="20"/>
      <c r="G46" s="20"/>
      <c r="H46" s="20"/>
      <c r="I46" s="30"/>
      <c r="J46" s="30"/>
      <c r="K46" s="4"/>
      <c r="M46" s="3"/>
      <c r="N46" s="31"/>
      <c r="O46" s="31"/>
    </row>
    <row r="47" spans="1:15" ht="15">
      <c r="A47" s="40"/>
      <c r="B47" s="40"/>
      <c r="C47" s="40"/>
      <c r="D47" s="40"/>
      <c r="E47" s="35"/>
      <c r="F47" s="20"/>
      <c r="G47" s="20"/>
      <c r="H47" s="20"/>
      <c r="I47" s="30"/>
      <c r="J47" s="30"/>
      <c r="K47" s="4"/>
      <c r="M47" s="3"/>
      <c r="N47" s="31"/>
      <c r="O47" s="31"/>
    </row>
    <row r="48" spans="1:15" ht="15">
      <c r="A48" s="40"/>
      <c r="B48" s="40"/>
      <c r="C48" s="40"/>
      <c r="D48" s="40"/>
      <c r="E48" s="35"/>
      <c r="F48" s="20"/>
      <c r="G48" s="20"/>
      <c r="H48" s="20"/>
      <c r="I48" s="30"/>
      <c r="J48" s="30"/>
      <c r="K48" s="30"/>
      <c r="L48" s="26"/>
      <c r="M48" s="44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4"/>
      <c r="M49" s="3"/>
      <c r="N49" s="31"/>
      <c r="O49" s="31"/>
    </row>
    <row r="50" spans="1:13" ht="15">
      <c r="A50" s="40"/>
      <c r="B50" s="40"/>
      <c r="C50" s="40"/>
      <c r="D50" s="40"/>
      <c r="E50" s="35"/>
      <c r="F50" s="20"/>
      <c r="G50" s="20"/>
      <c r="H50" s="20"/>
      <c r="I50" s="43"/>
      <c r="J50" s="43"/>
      <c r="K50" s="2"/>
      <c r="M50" s="3"/>
    </row>
    <row r="51" spans="1:13" ht="15">
      <c r="A51" s="40"/>
      <c r="B51" s="40"/>
      <c r="C51" s="40"/>
      <c r="D51" s="40"/>
      <c r="E51" s="35"/>
      <c r="F51" s="20"/>
      <c r="G51" s="20"/>
      <c r="H51" s="20"/>
      <c r="I51" s="43"/>
      <c r="J51" s="43"/>
      <c r="K51" s="2"/>
      <c r="M51" s="2"/>
    </row>
    <row r="52" spans="1:13" ht="15">
      <c r="A52" s="40"/>
      <c r="B52" s="40"/>
      <c r="C52" s="40"/>
      <c r="D52" s="40"/>
      <c r="E52" s="35"/>
      <c r="F52" s="20"/>
      <c r="G52" s="20"/>
      <c r="H52" s="20"/>
      <c r="I52" s="43"/>
      <c r="J52" s="43"/>
      <c r="K52" s="2"/>
      <c r="M52" s="2"/>
    </row>
    <row r="53" spans="1:13" ht="15">
      <c r="A53" s="40"/>
      <c r="B53" s="40"/>
      <c r="C53" s="40"/>
      <c r="D53" s="40"/>
      <c r="E53" s="48"/>
      <c r="F53" s="40"/>
      <c r="G53" s="40"/>
      <c r="H53" s="40"/>
      <c r="I53" s="43"/>
      <c r="J53" s="43"/>
      <c r="K53" s="2"/>
      <c r="M53" s="2"/>
    </row>
    <row r="54" spans="1:13" ht="15">
      <c r="A54" s="40"/>
      <c r="B54" s="40"/>
      <c r="C54" s="40"/>
      <c r="D54" s="40"/>
      <c r="E54" s="40"/>
      <c r="F54" s="40"/>
      <c r="G54" s="40"/>
      <c r="H54" s="40"/>
      <c r="I54" s="44"/>
      <c r="J54" s="44"/>
      <c r="K54" s="3"/>
      <c r="L54" s="31"/>
      <c r="M54" s="3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30"/>
      <c r="J55" s="30"/>
      <c r="K55" s="30"/>
      <c r="L55" s="31"/>
      <c r="M55" s="31"/>
    </row>
    <row r="56" spans="1:13" ht="15">
      <c r="A56" s="40"/>
      <c r="B56" s="40"/>
      <c r="C56" s="40"/>
      <c r="D56" s="40"/>
      <c r="E56" s="40"/>
      <c r="F56" s="40"/>
      <c r="G56" s="40"/>
      <c r="H56" s="40"/>
      <c r="I56" s="44"/>
      <c r="J56" s="44"/>
      <c r="K56" s="3"/>
      <c r="L56" s="32"/>
      <c r="M56" s="32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2"/>
      <c r="M57" s="32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4"/>
      <c r="J58" s="44"/>
      <c r="K58" s="3"/>
      <c r="L58" s="32"/>
      <c r="M58" s="32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5"/>
      <c r="B62" s="45"/>
      <c r="C62" s="45"/>
      <c r="D62" s="45"/>
      <c r="E62" s="40"/>
      <c r="F62" s="45"/>
      <c r="G62" s="45"/>
      <c r="H62" s="45"/>
      <c r="I62" s="44"/>
      <c r="J62" s="44"/>
      <c r="K62" s="3"/>
      <c r="L62" s="32"/>
      <c r="M62" s="32"/>
    </row>
    <row r="63" spans="1:13" ht="14.25">
      <c r="A63" s="45"/>
      <c r="B63" s="45"/>
      <c r="C63" s="45"/>
      <c r="D63" s="45"/>
      <c r="E63" s="45"/>
      <c r="F63" s="45"/>
      <c r="G63" s="45"/>
      <c r="H63" s="45"/>
      <c r="I63" s="3"/>
      <c r="J63" s="3"/>
      <c r="K63" s="3"/>
      <c r="L63" s="32"/>
      <c r="M63" s="32"/>
    </row>
    <row r="64" spans="1:13" ht="14.25">
      <c r="A64" s="45"/>
      <c r="B64" s="45"/>
      <c r="C64" s="45"/>
      <c r="D64" s="45"/>
      <c r="E64" s="45"/>
      <c r="F64" s="45"/>
      <c r="G64" s="45"/>
      <c r="H64" s="45"/>
      <c r="I64" s="3"/>
      <c r="J64" s="3"/>
      <c r="K64" s="3"/>
      <c r="L64" s="31"/>
      <c r="M64" s="31"/>
    </row>
    <row r="65" spans="1:13" ht="14.25">
      <c r="A65" s="45"/>
      <c r="B65" s="45"/>
      <c r="C65" s="45"/>
      <c r="D65" s="45"/>
      <c r="E65" s="45"/>
      <c r="F65" s="45"/>
      <c r="G65" s="45"/>
      <c r="H65" s="45"/>
      <c r="I65" s="3"/>
      <c r="J65" s="3"/>
      <c r="K65" s="3"/>
      <c r="L65" s="31"/>
      <c r="M65" s="31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1"/>
      <c r="M66" s="31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1"/>
      <c r="J68" s="31"/>
      <c r="K68" s="31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1"/>
      <c r="J69" s="31"/>
      <c r="K69" s="31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1"/>
      <c r="J70" s="31"/>
      <c r="K70" s="31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6"/>
      <c r="B72" s="46"/>
      <c r="C72" s="46"/>
      <c r="D72" s="46"/>
      <c r="E72" s="45"/>
      <c r="F72" s="46"/>
      <c r="G72" s="46"/>
      <c r="H72" s="46"/>
      <c r="I72" s="31"/>
      <c r="J72" s="31"/>
      <c r="K72" s="31"/>
      <c r="L72" s="31"/>
      <c r="M72" s="31"/>
    </row>
    <row r="73" spans="1:8" ht="14.25">
      <c r="A73" s="46"/>
      <c r="B73" s="46"/>
      <c r="C73" s="46"/>
      <c r="D73" s="46"/>
      <c r="E73" s="46"/>
      <c r="F73" s="46"/>
      <c r="G73" s="46"/>
      <c r="H73" s="46"/>
    </row>
    <row r="74" spans="1:8" ht="14.25">
      <c r="A74" s="46"/>
      <c r="B74" s="46"/>
      <c r="C74" s="46"/>
      <c r="D74" s="46"/>
      <c r="E74" s="46"/>
      <c r="F74" s="46"/>
      <c r="G74" s="46"/>
      <c r="H74" s="46"/>
    </row>
    <row r="75" spans="1:8" ht="14.25">
      <c r="A75" s="46"/>
      <c r="B75" s="46"/>
      <c r="C75" s="46"/>
      <c r="D75" s="46"/>
      <c r="E75" s="46"/>
      <c r="F75" s="46"/>
      <c r="G75" s="46"/>
      <c r="H75" s="46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ht="14.25">
      <c r="E273" s="46"/>
    </row>
  </sheetData>
  <printOptions/>
  <pageMargins left="1" right="0" top="1" bottom="0" header="0.5" footer="0.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2">
      <selection activeCell="A2" sqref="A1:L39"/>
    </sheetView>
  </sheetViews>
  <sheetFormatPr defaultColWidth="9.140625" defaultRowHeight="12.75"/>
  <cols>
    <col min="1" max="1" width="8.8515625" style="0" customWidth="1"/>
    <col min="4" max="4" width="1.57421875" style="0" customWidth="1"/>
    <col min="5" max="5" width="10.140625" style="0" customWidth="1"/>
    <col min="6" max="6" width="9.7109375" style="0" customWidth="1"/>
    <col min="7" max="7" width="11.28125" style="0" customWidth="1"/>
    <col min="8" max="8" width="1.1484375" style="0" customWidth="1"/>
    <col min="9" max="9" width="9.7109375" style="0" customWidth="1"/>
    <col min="11" max="11" width="9.8515625" style="0" customWidth="1"/>
    <col min="12" max="12" width="9.28125" style="0" customWidth="1"/>
  </cols>
  <sheetData>
    <row r="1" spans="1:14" ht="15.75">
      <c r="A1" s="19" t="s">
        <v>0</v>
      </c>
      <c r="M1" s="26"/>
      <c r="N1" s="26"/>
    </row>
    <row r="2" spans="1:14" ht="12.75">
      <c r="A2" s="26"/>
      <c r="M2" s="26"/>
      <c r="N2" s="26"/>
    </row>
    <row r="3" spans="1:14" ht="15">
      <c r="A3" s="22" t="s">
        <v>60</v>
      </c>
      <c r="M3" s="20"/>
      <c r="N3" s="20"/>
    </row>
    <row r="4" spans="1:14" ht="15">
      <c r="A4" s="22" t="s">
        <v>100</v>
      </c>
      <c r="M4" s="20"/>
      <c r="N4" s="20"/>
    </row>
    <row r="5" spans="13:14" ht="14.25">
      <c r="M5" s="33"/>
      <c r="N5" s="33"/>
    </row>
    <row r="6" spans="5:14" ht="14.25">
      <c r="E6" s="76" t="s">
        <v>107</v>
      </c>
      <c r="F6" s="76"/>
      <c r="G6" s="76"/>
      <c r="H6" s="76"/>
      <c r="I6" s="76"/>
      <c r="J6" s="76"/>
      <c r="K6" s="50" t="s">
        <v>108</v>
      </c>
      <c r="L6" s="50" t="s">
        <v>110</v>
      </c>
      <c r="M6" s="33"/>
      <c r="N6" s="33"/>
    </row>
    <row r="7" spans="1:14" ht="14.25">
      <c r="A7" s="26"/>
      <c r="B7" s="26"/>
      <c r="C7" s="26"/>
      <c r="D7" s="26"/>
      <c r="E7" s="50" t="s">
        <v>61</v>
      </c>
      <c r="F7" s="50" t="s">
        <v>62</v>
      </c>
      <c r="G7" s="50" t="s">
        <v>63</v>
      </c>
      <c r="H7" s="50"/>
      <c r="I7" s="50" t="s">
        <v>64</v>
      </c>
      <c r="J7" s="50" t="s">
        <v>69</v>
      </c>
      <c r="K7" s="50" t="s">
        <v>109</v>
      </c>
      <c r="L7" s="50" t="s">
        <v>111</v>
      </c>
      <c r="M7" s="33"/>
      <c r="N7" s="33"/>
    </row>
    <row r="8" spans="1:14" ht="14.25">
      <c r="A8" s="26"/>
      <c r="B8" s="26"/>
      <c r="C8" s="26"/>
      <c r="D8" s="26"/>
      <c r="E8" s="50" t="s">
        <v>65</v>
      </c>
      <c r="F8" s="50" t="s">
        <v>66</v>
      </c>
      <c r="G8" s="50" t="s">
        <v>67</v>
      </c>
      <c r="H8" s="50"/>
      <c r="I8" s="50" t="s">
        <v>68</v>
      </c>
      <c r="J8" s="50"/>
      <c r="M8" s="34"/>
      <c r="N8" s="34"/>
    </row>
    <row r="9" spans="1:15" ht="14.25">
      <c r="A9" s="26"/>
      <c r="B9" s="26"/>
      <c r="C9" s="26"/>
      <c r="D9" s="26"/>
      <c r="E9" s="50" t="s">
        <v>4</v>
      </c>
      <c r="F9" s="50" t="s">
        <v>4</v>
      </c>
      <c r="G9" s="50" t="s">
        <v>4</v>
      </c>
      <c r="H9" s="50"/>
      <c r="I9" s="50" t="s">
        <v>4</v>
      </c>
      <c r="J9" s="50" t="s">
        <v>4</v>
      </c>
      <c r="K9" s="50" t="s">
        <v>4</v>
      </c>
      <c r="L9" s="50" t="s">
        <v>4</v>
      </c>
      <c r="M9" s="27"/>
      <c r="N9" s="59"/>
      <c r="O9" s="31"/>
    </row>
    <row r="10" spans="1:15" ht="14.25">
      <c r="A10" s="21" t="s">
        <v>101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59"/>
      <c r="O10" s="31"/>
    </row>
    <row r="11" spans="1:15" ht="15">
      <c r="A11" s="51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5"/>
      <c r="N11" s="35"/>
      <c r="O11" s="31"/>
    </row>
    <row r="12" spans="1:15" ht="15">
      <c r="A12" s="26"/>
      <c r="B12" s="26"/>
      <c r="C12" s="26"/>
      <c r="D12" s="26"/>
      <c r="E12" s="43"/>
      <c r="F12" s="43"/>
      <c r="G12" s="43"/>
      <c r="H12" s="43"/>
      <c r="I12" s="43"/>
      <c r="J12" s="43"/>
      <c r="K12" s="43"/>
      <c r="L12" s="43"/>
      <c r="M12" s="35"/>
      <c r="N12" s="35"/>
      <c r="O12" s="31"/>
    </row>
    <row r="13" spans="1:15" ht="15">
      <c r="A13" s="26" t="s">
        <v>78</v>
      </c>
      <c r="B13" s="26"/>
      <c r="C13" s="26"/>
      <c r="D13" s="26"/>
      <c r="E13" s="30">
        <v>75000</v>
      </c>
      <c r="F13" s="30">
        <f>+F28</f>
        <v>24367</v>
      </c>
      <c r="G13" s="30">
        <v>23000</v>
      </c>
      <c r="H13" s="30"/>
      <c r="I13" s="30">
        <v>32607</v>
      </c>
      <c r="J13" s="30">
        <f>SUM(E13:I13)</f>
        <v>154974</v>
      </c>
      <c r="K13" s="30">
        <v>200</v>
      </c>
      <c r="L13" s="30">
        <f>+K13+J13</f>
        <v>155174</v>
      </c>
      <c r="M13" s="35"/>
      <c r="N13" s="35"/>
      <c r="O13" s="31"/>
    </row>
    <row r="14" spans="1:15" ht="15">
      <c r="A14" s="26"/>
      <c r="B14" s="26"/>
      <c r="C14" s="26"/>
      <c r="D14" s="26"/>
      <c r="E14" s="30"/>
      <c r="F14" s="30"/>
      <c r="G14" s="30"/>
      <c r="H14" s="30"/>
      <c r="I14" s="30"/>
      <c r="J14" s="30"/>
      <c r="K14" s="30"/>
      <c r="L14" s="30"/>
      <c r="M14" s="35"/>
      <c r="N14" s="35"/>
      <c r="O14" s="31"/>
    </row>
    <row r="15" spans="1:15" ht="15">
      <c r="A15" s="26" t="s">
        <v>53</v>
      </c>
      <c r="B15" s="26"/>
      <c r="C15" s="26"/>
      <c r="D15" s="26"/>
      <c r="E15" s="30">
        <v>0</v>
      </c>
      <c r="F15" s="30">
        <v>0</v>
      </c>
      <c r="G15" s="30">
        <v>0</v>
      </c>
      <c r="H15" s="30"/>
      <c r="I15" s="30">
        <f>+income!I33</f>
        <v>1886</v>
      </c>
      <c r="J15" s="30">
        <f>SUM(E15:I15)</f>
        <v>1886</v>
      </c>
      <c r="K15" s="30">
        <f>+income!I34</f>
        <v>152</v>
      </c>
      <c r="L15" s="30">
        <f>+J15+K15</f>
        <v>2038</v>
      </c>
      <c r="M15" s="35"/>
      <c r="N15" s="35"/>
      <c r="O15" s="31"/>
    </row>
    <row r="16" spans="1:15" ht="15">
      <c r="A16" s="26"/>
      <c r="B16" s="26"/>
      <c r="C16" s="26"/>
      <c r="D16" s="26"/>
      <c r="E16" s="30"/>
      <c r="F16" s="30"/>
      <c r="G16" s="30"/>
      <c r="H16" s="30"/>
      <c r="I16" s="30"/>
      <c r="J16" s="30"/>
      <c r="K16" s="30"/>
      <c r="L16" s="30"/>
      <c r="M16" s="35"/>
      <c r="N16" s="35"/>
      <c r="O16" s="31"/>
    </row>
    <row r="17" spans="1:15" ht="15.75" thickBot="1">
      <c r="A17" s="26" t="s">
        <v>103</v>
      </c>
      <c r="B17" s="26"/>
      <c r="C17" s="26"/>
      <c r="D17" s="26"/>
      <c r="E17" s="64">
        <f>SUM(E13:E16)</f>
        <v>75000</v>
      </c>
      <c r="F17" s="64">
        <f>SUM(F13:F16)</f>
        <v>24367</v>
      </c>
      <c r="G17" s="64">
        <f>SUM(G13:G16)</f>
        <v>23000</v>
      </c>
      <c r="H17" s="64"/>
      <c r="I17" s="64">
        <f>SUM(I13:I15)</f>
        <v>34493</v>
      </c>
      <c r="J17" s="64">
        <f>+J15+J13</f>
        <v>156860</v>
      </c>
      <c r="K17" s="64">
        <f>SUM(K13:K16)</f>
        <v>352</v>
      </c>
      <c r="L17" s="64">
        <f>SUM(L13:L15)</f>
        <v>157212</v>
      </c>
      <c r="M17" s="35"/>
      <c r="N17" s="35"/>
      <c r="O17" s="31"/>
    </row>
    <row r="18" spans="1:15" ht="15.75" thickTop="1">
      <c r="A18" s="26"/>
      <c r="B18" s="26"/>
      <c r="C18" s="26"/>
      <c r="D18" s="26"/>
      <c r="E18" s="30"/>
      <c r="F18" s="30"/>
      <c r="G18" s="30"/>
      <c r="H18" s="30"/>
      <c r="I18" s="30"/>
      <c r="J18" s="30"/>
      <c r="K18" s="30"/>
      <c r="L18" s="30"/>
      <c r="M18" s="35"/>
      <c r="N18" s="35"/>
      <c r="O18" s="31"/>
    </row>
    <row r="19" spans="1:15" ht="15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0"/>
      <c r="M19" s="35"/>
      <c r="N19" s="35"/>
      <c r="O19" s="31"/>
    </row>
    <row r="20" spans="1:15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0"/>
      <c r="M20" s="35"/>
      <c r="N20" s="35"/>
      <c r="O20" s="31"/>
    </row>
    <row r="21" spans="1:15" ht="15">
      <c r="A21" s="21" t="s">
        <v>101</v>
      </c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0"/>
      <c r="M21" s="35"/>
      <c r="N21" s="35"/>
      <c r="O21" s="31"/>
    </row>
    <row r="22" spans="1:15" ht="15">
      <c r="A22" s="51" t="s">
        <v>105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0"/>
      <c r="M22" s="35"/>
      <c r="N22" s="35"/>
      <c r="O22" s="31"/>
    </row>
    <row r="23" spans="1:15" ht="15">
      <c r="A23" s="26"/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0"/>
      <c r="M23" s="35"/>
      <c r="N23" s="35"/>
      <c r="O23" s="31"/>
    </row>
    <row r="24" spans="1:15" ht="15">
      <c r="A24" s="26" t="s">
        <v>70</v>
      </c>
      <c r="B24" s="26"/>
      <c r="C24" s="26"/>
      <c r="D24" s="26"/>
      <c r="E24" s="30">
        <v>75000</v>
      </c>
      <c r="F24" s="30">
        <v>24367</v>
      </c>
      <c r="G24" s="30">
        <v>23000</v>
      </c>
      <c r="H24" s="30"/>
      <c r="I24" s="30">
        <v>27124</v>
      </c>
      <c r="J24" s="30">
        <f>SUM(E24:I24)</f>
        <v>149491</v>
      </c>
      <c r="K24" s="30">
        <v>157</v>
      </c>
      <c r="L24" s="30">
        <f>+K24+J24</f>
        <v>149648</v>
      </c>
      <c r="M24" s="35"/>
      <c r="N24" s="35"/>
      <c r="O24" s="31"/>
    </row>
    <row r="25" spans="1:15" ht="15">
      <c r="A25" s="26"/>
      <c r="B25" s="26"/>
      <c r="C25" s="26"/>
      <c r="D25" s="26"/>
      <c r="E25" s="30"/>
      <c r="F25" s="30"/>
      <c r="G25" s="30"/>
      <c r="H25" s="30"/>
      <c r="I25" s="30"/>
      <c r="J25" s="30"/>
      <c r="K25" s="30"/>
      <c r="L25" s="30"/>
      <c r="M25" s="35"/>
      <c r="N25" s="35"/>
      <c r="O25" s="31"/>
    </row>
    <row r="26" spans="1:15" ht="15">
      <c r="A26" s="26" t="s">
        <v>53</v>
      </c>
      <c r="B26" s="26"/>
      <c r="C26" s="26"/>
      <c r="D26" s="26"/>
      <c r="E26" s="30">
        <v>0</v>
      </c>
      <c r="F26" s="30">
        <v>0</v>
      </c>
      <c r="G26" s="30">
        <v>0</v>
      </c>
      <c r="H26" s="30"/>
      <c r="I26" s="30">
        <f>+income!J33</f>
        <v>2578</v>
      </c>
      <c r="J26" s="30">
        <f>SUM(E26:I26)</f>
        <v>2578</v>
      </c>
      <c r="K26" s="30">
        <f>+income!J34</f>
        <v>-21</v>
      </c>
      <c r="L26" s="30">
        <f>+K26+J26</f>
        <v>2557</v>
      </c>
      <c r="M26" s="35"/>
      <c r="N26" s="35"/>
      <c r="O26" s="31"/>
    </row>
    <row r="27" spans="1:15" ht="15">
      <c r="A27" s="26"/>
      <c r="B27" s="26"/>
      <c r="C27" s="26"/>
      <c r="D27" s="26"/>
      <c r="E27" s="30"/>
      <c r="F27" s="30"/>
      <c r="G27" s="30"/>
      <c r="H27" s="30"/>
      <c r="I27" s="30"/>
      <c r="J27" s="30"/>
      <c r="K27" s="30"/>
      <c r="L27" s="30"/>
      <c r="M27" s="35"/>
      <c r="N27" s="35"/>
      <c r="O27" s="31"/>
    </row>
    <row r="28" spans="1:15" ht="15.75" thickBot="1">
      <c r="A28" s="26" t="s">
        <v>104</v>
      </c>
      <c r="B28" s="26"/>
      <c r="C28" s="26"/>
      <c r="D28" s="26"/>
      <c r="E28" s="64">
        <f>SUM(E24:E27)</f>
        <v>75000</v>
      </c>
      <c r="F28" s="64">
        <f>SUM(F24:F27)</f>
        <v>24367</v>
      </c>
      <c r="G28" s="64">
        <f>SUM(G24:G26)</f>
        <v>23000</v>
      </c>
      <c r="H28" s="64"/>
      <c r="I28" s="64">
        <f>SUM(I24:I26)</f>
        <v>29702</v>
      </c>
      <c r="J28" s="64">
        <f>+J26+J24</f>
        <v>152069</v>
      </c>
      <c r="K28" s="64">
        <f>SUM(K24:K27)</f>
        <v>136</v>
      </c>
      <c r="L28" s="64">
        <f>SUM(L24:L26)</f>
        <v>152205</v>
      </c>
      <c r="M28" s="35"/>
      <c r="N28" s="35"/>
      <c r="O28" s="31"/>
    </row>
    <row r="29" spans="1:15" ht="15.75" thickTop="1">
      <c r="A29" s="26"/>
      <c r="B29" s="26"/>
      <c r="C29" s="26"/>
      <c r="D29" s="26"/>
      <c r="E29" s="30"/>
      <c r="F29" s="30"/>
      <c r="G29" s="30"/>
      <c r="H29" s="30"/>
      <c r="I29" s="30"/>
      <c r="J29" s="30"/>
      <c r="K29" s="30"/>
      <c r="L29" s="30"/>
      <c r="M29" s="35"/>
      <c r="N29" s="35"/>
      <c r="O29" s="31"/>
    </row>
    <row r="30" spans="1:15" ht="15">
      <c r="A30" s="26"/>
      <c r="B30" s="26"/>
      <c r="C30" s="26"/>
      <c r="D30" s="26"/>
      <c r="E30" s="65"/>
      <c r="F30" s="65"/>
      <c r="G30" s="65"/>
      <c r="H30" s="65"/>
      <c r="I30" s="65"/>
      <c r="J30" s="65"/>
      <c r="K30" s="65"/>
      <c r="L30" s="65"/>
      <c r="M30" s="35"/>
      <c r="N30" s="35"/>
      <c r="O30" s="31"/>
    </row>
    <row r="31" spans="1:15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65"/>
      <c r="M31" s="35"/>
      <c r="N31" s="35"/>
      <c r="O31" s="31"/>
    </row>
    <row r="32" spans="1:15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65"/>
      <c r="M32" s="35"/>
      <c r="N32" s="35"/>
      <c r="O32" s="31"/>
    </row>
    <row r="33" spans="1:15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65"/>
      <c r="M33" s="35"/>
      <c r="N33" s="35"/>
      <c r="O33" s="31"/>
    </row>
    <row r="34" spans="1:15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65"/>
      <c r="M34" s="35"/>
      <c r="N34" s="35"/>
      <c r="O34" s="31"/>
    </row>
    <row r="35" spans="1:15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65"/>
      <c r="M35" s="35"/>
      <c r="N35" s="35"/>
      <c r="O35" s="31"/>
    </row>
    <row r="36" spans="1:15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65"/>
      <c r="M36" s="35"/>
      <c r="N36" s="35"/>
      <c r="O36" s="31"/>
    </row>
    <row r="37" spans="1:15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65"/>
      <c r="M37" s="35"/>
      <c r="N37" s="35"/>
      <c r="O37" s="31"/>
    </row>
    <row r="38" spans="1:15" ht="15">
      <c r="A38" s="66" t="s">
        <v>71</v>
      </c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65"/>
      <c r="M38" s="35"/>
      <c r="N38" s="35"/>
      <c r="O38" s="31"/>
    </row>
    <row r="39" spans="1:15" ht="15">
      <c r="A39" s="66" t="s">
        <v>72</v>
      </c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65"/>
      <c r="M39" s="35"/>
      <c r="N39" s="35"/>
      <c r="O39" s="31"/>
    </row>
    <row r="40" spans="2:15" ht="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7"/>
      <c r="M40" s="35"/>
      <c r="N40" s="35"/>
      <c r="O40" s="31"/>
    </row>
    <row r="41" spans="2:15" ht="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5"/>
      <c r="M41" s="35"/>
      <c r="N41" s="35"/>
      <c r="O41" s="31"/>
    </row>
    <row r="42" spans="2:15" ht="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5"/>
      <c r="M42" s="35"/>
      <c r="N42" s="35"/>
      <c r="O42" s="31"/>
    </row>
    <row r="43" spans="2:15" ht="15">
      <c r="B43" s="20"/>
      <c r="C43" s="20"/>
      <c r="D43" s="20"/>
      <c r="E43" s="20"/>
      <c r="F43" s="20"/>
      <c r="G43" s="20"/>
      <c r="H43" s="20"/>
      <c r="I43" s="25"/>
      <c r="J43" s="25"/>
      <c r="K43" s="25"/>
      <c r="L43" s="35"/>
      <c r="M43" s="35"/>
      <c r="N43" s="35"/>
      <c r="O43" s="31"/>
    </row>
    <row r="44" spans="2:15" ht="15.75">
      <c r="B44" s="63"/>
      <c r="C44" s="20"/>
      <c r="D44" s="20"/>
      <c r="E44" s="20"/>
      <c r="F44" s="20"/>
      <c r="G44" s="20"/>
      <c r="H44" s="20"/>
      <c r="I44" s="25"/>
      <c r="J44" s="25"/>
      <c r="K44" s="25"/>
      <c r="L44" s="35"/>
      <c r="M44" s="35"/>
      <c r="N44" s="35"/>
      <c r="O44" s="31"/>
    </row>
    <row r="45" spans="3:15" ht="15">
      <c r="C45" s="20"/>
      <c r="D45" s="20"/>
      <c r="E45" s="20"/>
      <c r="F45" s="20"/>
      <c r="G45" s="20"/>
      <c r="H45" s="20"/>
      <c r="I45" s="20"/>
      <c r="J45" s="20"/>
      <c r="K45" s="20"/>
      <c r="L45" s="35"/>
      <c r="M45" s="35"/>
      <c r="N45" s="35"/>
      <c r="O45" s="31"/>
    </row>
    <row r="46" spans="3:15" ht="15">
      <c r="C46" s="20"/>
      <c r="D46" s="20"/>
      <c r="E46" s="20"/>
      <c r="F46" s="20"/>
      <c r="G46" s="20"/>
      <c r="H46" s="20"/>
      <c r="I46" s="20"/>
      <c r="J46" s="20"/>
      <c r="K46" s="20"/>
      <c r="L46" s="35"/>
      <c r="M46" s="35"/>
      <c r="N46" s="35"/>
      <c r="O46" s="31"/>
    </row>
    <row r="47" spans="2:15" ht="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35"/>
      <c r="M47" s="35"/>
      <c r="N47" s="35"/>
      <c r="O47" s="31"/>
    </row>
    <row r="48" spans="2:15" ht="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5"/>
      <c r="M48" s="35"/>
      <c r="N48" s="35"/>
      <c r="O48" s="31"/>
    </row>
    <row r="49" spans="2:15" ht="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5"/>
      <c r="M49" s="35"/>
      <c r="N49" s="35"/>
      <c r="O49" s="31"/>
    </row>
    <row r="50" spans="2:15" ht="15">
      <c r="B50" s="58"/>
      <c r="C50" s="26"/>
      <c r="D50" s="26"/>
      <c r="E50" s="26"/>
      <c r="F50" s="26"/>
      <c r="G50" s="26"/>
      <c r="H50" s="26"/>
      <c r="I50" s="26"/>
      <c r="J50" s="26"/>
      <c r="K50" s="26"/>
      <c r="L50" s="47"/>
      <c r="M50" s="47"/>
      <c r="N50" s="47"/>
      <c r="O50" s="31"/>
    </row>
    <row r="51" spans="2:15" ht="15">
      <c r="B51" s="58"/>
      <c r="C51" s="26"/>
      <c r="D51" s="26"/>
      <c r="E51" s="26"/>
      <c r="F51" s="26"/>
      <c r="G51" s="26"/>
      <c r="H51" s="26"/>
      <c r="I51" s="26"/>
      <c r="J51" s="26"/>
      <c r="K51" s="26"/>
      <c r="L51" s="47"/>
      <c r="M51" s="47"/>
      <c r="N51" s="47"/>
      <c r="O51" s="31"/>
    </row>
    <row r="52" spans="12:15" ht="12.75">
      <c r="L52" s="31"/>
      <c r="N52" s="31"/>
      <c r="O52" s="31"/>
    </row>
    <row r="53" spans="12:15" ht="12.75">
      <c r="L53" s="31"/>
      <c r="N53" s="31"/>
      <c r="O53" s="31"/>
    </row>
    <row r="54" ht="12.75">
      <c r="L54" s="31"/>
    </row>
    <row r="55" ht="12.75">
      <c r="L55" s="31"/>
    </row>
    <row r="56" ht="12.75">
      <c r="L56" s="31"/>
    </row>
  </sheetData>
  <mergeCells count="1">
    <mergeCell ref="E6:J6"/>
  </mergeCells>
  <printOptions/>
  <pageMargins left="0.75" right="0.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2006-08-25T07:52:40Z</cp:lastPrinted>
  <dcterms:created xsi:type="dcterms:W3CDTF">2003-01-23T07:38:12Z</dcterms:created>
  <dcterms:modified xsi:type="dcterms:W3CDTF">2006-08-25T08:32:00Z</dcterms:modified>
  <cp:category/>
  <cp:version/>
  <cp:contentType/>
  <cp:contentStatus/>
</cp:coreProperties>
</file>